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Settings" sheetId="2" state="visible" r:id="rId2"/>
    <sheet name="Summary" sheetId="3" state="visible" r:id="rId3"/>
    <sheet name="Invoices" sheetId="4" state="visible" r:id="rId4"/>
  </sheets>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0%"/>
    <numFmt numFmtId="167" formatCode="&quot;£&quot;#,##0.00"/>
  </numFmts>
  <fonts count="5">
    <font>
      <name val="Calibri"/>
      <family val="2"/>
      <color theme="1"/>
      <sz val="11"/>
      <scheme val="minor"/>
    </font>
    <font>
      <b val="1"/>
      <sz val="14"/>
    </font>
    <font>
      <b val="1"/>
    </font>
    <font>
      <b val="1"/>
      <sz val="13"/>
    </font>
    <font>
      <b val="1"/>
      <color rgb="00FFFFFF"/>
    </font>
  </fonts>
  <fills count="5">
    <fill>
      <patternFill/>
    </fill>
    <fill>
      <patternFill patternType="gray125"/>
    </fill>
    <fill>
      <patternFill patternType="solid">
        <fgColor rgb="00FFF4CC"/>
      </patternFill>
    </fill>
    <fill>
      <patternFill patternType="solid">
        <fgColor rgb="000F4C5C"/>
      </patternFill>
    </fill>
    <fill>
      <patternFill patternType="solid">
        <fgColor rgb="00EFEFEF"/>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pivotButton="0" quotePrefix="0" xfId="0"/>
    <xf numFmtId="0" fontId="2" fillId="0" borderId="0" pivotButton="0" quotePrefix="0" xfId="0"/>
    <xf numFmtId="165" fontId="0" fillId="2" borderId="1" pivotButton="0" quotePrefix="0" xfId="0"/>
    <xf numFmtId="1" fontId="0" fillId="2" borderId="1" pivotButton="0" quotePrefix="0" xfId="0"/>
    <xf numFmtId="166" fontId="0" fillId="2" borderId="1" pivotButton="0" quotePrefix="0" xfId="0"/>
    <xf numFmtId="0" fontId="4" fillId="3" borderId="1" applyAlignment="1" pivotButton="0" quotePrefix="0" xfId="0">
      <alignment vertical="center" wrapText="1"/>
    </xf>
    <xf numFmtId="0" fontId="0" fillId="2" borderId="1" pivotButton="0" quotePrefix="0" xfId="0"/>
    <xf numFmtId="167" fontId="0" fillId="4" borderId="1" pivotButton="0" quotePrefix="0" xfId="0"/>
    <xf numFmtId="166" fontId="0" fillId="4" borderId="1" pivotButton="0" quotePrefix="0" xfId="0"/>
    <xf numFmtId="167" fontId="2" fillId="0" borderId="1" pivotButton="0" quotePrefix="0" xfId="0"/>
    <xf numFmtId="166" fontId="0" fillId="0" borderId="0" pivotButton="0" quotePrefix="0" xfId="0"/>
    <xf numFmtId="167" fontId="2" fillId="0" borderId="0" pivotButton="0" quotePrefix="0" xfId="0"/>
    <xf numFmtId="167" fontId="0" fillId="2" borderId="1" pivotButton="0" quotePrefix="0" xfId="0"/>
    <xf numFmtId="0" fontId="0" fillId="4" borderId="1" pivotButton="0" quotePrefix="0" xfId="0"/>
  </cellXfs>
  <cellStyles count="1">
    <cellStyle name="Normal" xfId="0" builtinId="0" hidden="0"/>
  </cellStyles>
  <dxfs count="1">
    <dxf>
      <fill>
        <patternFill patternType="solid">
          <fgColor rgb="00F8D7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10" customWidth="1" min="1" max="1"/>
  </cols>
  <sheetData>
    <row r="1">
      <c r="A1" s="1" t="inlineStr">
        <is>
          <t>Aged debtors report template</t>
        </is>
      </c>
    </row>
    <row r="2">
      <c r="A2" s="2" t="inlineStr">
        <is>
          <t>From Market Invoice, https://marketinvoice.co.uk/tools/aged-debtors-template/ . Free under CC BY 4.0.</t>
        </is>
      </c>
    </row>
    <row r="3">
      <c r="A3" s="2" t="inlineStr"/>
    </row>
    <row r="4">
      <c r="A4" s="2" t="inlineStr">
        <is>
          <t>1. On the Settings sheet, enter the report date (usually the last day of the month or week you are reporting on).</t>
        </is>
      </c>
    </row>
    <row r="5">
      <c r="A5" s="2" t="inlineStr">
        <is>
          <t>2. On the Invoices sheet, overwrite the example rows with every unpaid or part-paid invoice from your sales ledger. Yellow cells are inputs; grey columns calculate.</t>
        </is>
      </c>
    </row>
    <row r="6">
      <c r="A6" s="2" t="inlineStr">
        <is>
          <t>3. On the Summary sheet, list each customer once in column A. Their balances, ageing and flags fill in automatically.</t>
        </is>
      </c>
    </row>
    <row r="7">
      <c r="A7" s="2" t="inlineStr">
        <is>
          <t>4. Check the reconciliation line at the top of the Summary sheet. If it does not say OK, an invoice has a customer name that is not in your list.</t>
        </is>
      </c>
    </row>
    <row r="8">
      <c r="A8" s="2" t="inlineStr"/>
    </row>
    <row r="9">
      <c r="A9" s="3" t="inlineStr">
        <is>
          <t>The example rows are invented to show how the template behaves. Customer A to E are not real businesses.</t>
        </is>
      </c>
    </row>
    <row r="10">
      <c r="A10" s="2" t="inlineStr"/>
    </row>
    <row r="11">
      <c r="A11" s="3" t="inlineStr">
        <is>
          <t>How each column is calculated</t>
        </is>
      </c>
    </row>
    <row r="12">
      <c r="A12" s="2" t="inlineStr">
        <is>
          <t>Outstanding = invoice value minus anything paid or credited against it.</t>
        </is>
      </c>
    </row>
    <row r="13">
      <c r="A13" s="2" t="inlineStr">
        <is>
          <t>Days overdue = report date minus due date, never below zero.</t>
        </is>
      </c>
    </row>
    <row r="14">
      <c r="A14" s="2" t="inlineStr">
        <is>
          <t>Ageing band = Current when nothing is overdue yet, then 1 to 30, 31 to 60, 61 to 90 and Over 90 days overdue.</t>
        </is>
      </c>
    </row>
    <row r="15">
      <c r="A15" s="2" t="inlineStr">
        <is>
          <t>Days from invoice = report date minus invoice date. Many invoice finance agreements measure eligibility from the invoice date, not the due date.</t>
        </is>
      </c>
    </row>
    <row r="16">
      <c r="A16" s="2" t="inlineStr">
        <is>
          <t>Over age limit = Yes when days from invoice is more than the age limit on the Settings sheet.</t>
        </is>
      </c>
    </row>
    <row r="17">
      <c r="A17" s="2" t="inlineStr">
        <is>
          <t>Share of ledger = the customer's outstanding balance divided by the total outstanding.</t>
        </is>
      </c>
    </row>
    <row r="18">
      <c r="A18" s="2" t="inlineStr">
        <is>
          <t>Cross-age flag = Yes when any of that customer's invoices is over the age limit. Some facilities then treat the customer's whole balance as ineligible.</t>
        </is>
      </c>
    </row>
    <row r="19">
      <c r="A19" s="2" t="inlineStr"/>
    </row>
    <row r="20">
      <c r="A20" s="3" t="inlineStr">
        <is>
          <t>The age limit and concentration limit are example settings. Use the figures in your own facility letter, which is the only place your terms are set.</t>
        </is>
      </c>
    </row>
    <row r="21">
      <c r="A21" s="2" t="inlineStr">
        <is>
          <t>VAT: enter invoice values gross (including VAT), as they appear on the invoice and in your sales ledger.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8" customWidth="1" min="1" max="1"/>
    <col width="16" customWidth="1" min="2" max="2"/>
    <col width="70" customWidth="1" min="3" max="3"/>
  </cols>
  <sheetData>
    <row r="1">
      <c r="A1" s="4" t="inlineStr">
        <is>
          <t>Settings</t>
        </is>
      </c>
    </row>
    <row r="3">
      <c r="A3" s="5" t="inlineStr">
        <is>
          <t>Report date</t>
        </is>
      </c>
      <c r="B3" s="6" t="n">
        <v>46265</v>
      </c>
      <c r="C3" t="inlineStr">
        <is>
          <t>The date you are ageing the ledger to</t>
        </is>
      </c>
    </row>
    <row r="4">
      <c r="A4" s="5" t="inlineStr">
        <is>
          <t>Age limit (days from invoice date)</t>
        </is>
      </c>
      <c r="B4" s="7" t="n">
        <v>90</v>
      </c>
      <c r="C4" t="inlineStr">
        <is>
          <t>Example setting. Use the figure in your facility letter</t>
        </is>
      </c>
    </row>
    <row r="5">
      <c r="A5" s="5" t="inlineStr">
        <is>
          <t>Concentration limit (share of ledger)</t>
        </is>
      </c>
      <c r="B5" s="8" t="n">
        <v>0.25</v>
      </c>
      <c r="C5" t="inlineStr">
        <is>
          <t>Example setting. Use the figure in your facility letter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10"/>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3" customWidth="1" min="3" max="3"/>
    <col width="13" customWidth="1" min="4" max="4"/>
    <col width="13" customWidth="1" min="5" max="5"/>
    <col width="13" customWidth="1" min="6" max="6"/>
    <col width="13" customWidth="1" min="7" max="7"/>
    <col width="13" customWidth="1" min="8" max="8"/>
    <col width="14" customWidth="1" min="9" max="9"/>
    <col width="12" customWidth="1" min="10" max="10"/>
    <col width="12" customWidth="1" min="11" max="11"/>
    <col width="14" customWidth="1" min="12" max="12"/>
  </cols>
  <sheetData>
    <row r="1">
      <c r="A1" s="4" t="inlineStr">
        <is>
          <t>Summary by customer</t>
        </is>
      </c>
    </row>
    <row r="2">
      <c r="A2" t="inlineStr">
        <is>
          <t>List each customer once in column A, spelled exactly as on the Invoices sheet.</t>
        </is>
      </c>
    </row>
    <row r="3">
      <c r="A3" s="5">
        <f>IF(ROUND(SUM(Invoices!$H$6:$H$305)-$B$106,2)=0,"Reconciliation: OK, every invoice is in the summary","Reconciliation: CHECK, invoices totalling "&amp;TEXT(SUM(Invoices!$H$6:$H$305)-$B$106,"#,##0.00")&amp;" have a customer name not listed below")</f>
        <v/>
      </c>
    </row>
    <row r="5">
      <c r="A5" s="9" t="inlineStr">
        <is>
          <t>Customer</t>
        </is>
      </c>
      <c r="B5" s="9" t="inlineStr">
        <is>
          <t>Outstanding</t>
        </is>
      </c>
      <c r="C5" s="9" t="inlineStr">
        <is>
          <t>Current</t>
        </is>
      </c>
      <c r="D5" s="9" t="inlineStr">
        <is>
          <t>1 to 30</t>
        </is>
      </c>
      <c r="E5" s="9" t="inlineStr">
        <is>
          <t>31 to 60</t>
        </is>
      </c>
      <c r="F5" s="9" t="inlineStr">
        <is>
          <t>61 to 90</t>
        </is>
      </c>
      <c r="G5" s="9" t="inlineStr">
        <is>
          <t>Over 90</t>
        </is>
      </c>
      <c r="H5" s="9" t="inlineStr">
        <is>
          <t>Disputed</t>
        </is>
      </c>
      <c r="I5" s="9" t="inlineStr">
        <is>
          <t>Over age limit</t>
        </is>
      </c>
      <c r="J5" s="9" t="inlineStr">
        <is>
          <t>Share of ledger</t>
        </is>
      </c>
      <c r="K5" s="9" t="inlineStr">
        <is>
          <t>Cross-age flag</t>
        </is>
      </c>
      <c r="L5" s="9" t="inlineStr">
        <is>
          <t>Over concentration limit</t>
        </is>
      </c>
    </row>
    <row r="6">
      <c r="A6" s="10" t="inlineStr">
        <is>
          <t>Customer A</t>
        </is>
      </c>
      <c r="B6" s="11">
        <f>IF($A6="","",SUMIFS(Invoices!$H$6:$H$305,Invoices!$A$6:$A$305,$A6&amp;""))</f>
        <v/>
      </c>
      <c r="C6" s="11">
        <f>IF($A6="","",SUMIFS(Invoices!$L$6:$L$305,Invoices!$A$6:$A$305,$A6&amp;""))</f>
        <v/>
      </c>
      <c r="D6" s="11">
        <f>IF($A6="","",SUMIFS(Invoices!$M$6:$M$305,Invoices!$A$6:$A$305,$A6&amp;""))</f>
        <v/>
      </c>
      <c r="E6" s="11">
        <f>IF($A6="","",SUMIFS(Invoices!$N$6:$N$305,Invoices!$A$6:$A$305,$A6&amp;""))</f>
        <v/>
      </c>
      <c r="F6" s="11">
        <f>IF($A6="","",SUMIFS(Invoices!$O$6:$O$305,Invoices!$A$6:$A$305,$A6&amp;""))</f>
        <v/>
      </c>
      <c r="G6" s="11">
        <f>IF($A6="","",SUMIFS(Invoices!$P$6:$P$305,Invoices!$A$6:$A$305,$A6&amp;""))</f>
        <v/>
      </c>
      <c r="H6" s="11">
        <f>IF($A6="","",SUMIFS(Invoices!$H$6:$H$305,Invoices!$A$6:$A$305,$A6&amp;"",Invoices!$G$6:$G$305,"Y"))</f>
        <v/>
      </c>
      <c r="I6" s="11">
        <f>IF($A6="","",SUMIFS(Invoices!$H$6:$H$305,Invoices!$A$6:$A$305,$A6&amp;"",Invoices!$Q$6:$Q$305,"Yes"))</f>
        <v/>
      </c>
      <c r="J6" s="12">
        <f>IF($A6="","",IF($B$106=0,0,$B6/$B$106))</f>
        <v/>
      </c>
      <c r="K6" s="11">
        <f>IF($A6="","",IF($I6&gt;0,"Yes","No"))</f>
        <v/>
      </c>
      <c r="L6" s="11">
        <f>IF($A6="","",IF($J6&gt;Settings!$B$5,"Yes","No"))</f>
        <v/>
      </c>
    </row>
    <row r="7">
      <c r="A7" s="10" t="inlineStr">
        <is>
          <t>Customer B</t>
        </is>
      </c>
      <c r="B7" s="11">
        <f>IF($A7="","",SUMIFS(Invoices!$H$6:$H$305,Invoices!$A$6:$A$305,$A7&amp;""))</f>
        <v/>
      </c>
      <c r="C7" s="11">
        <f>IF($A7="","",SUMIFS(Invoices!$L$6:$L$305,Invoices!$A$6:$A$305,$A7&amp;""))</f>
        <v/>
      </c>
      <c r="D7" s="11">
        <f>IF($A7="","",SUMIFS(Invoices!$M$6:$M$305,Invoices!$A$6:$A$305,$A7&amp;""))</f>
        <v/>
      </c>
      <c r="E7" s="11">
        <f>IF($A7="","",SUMIFS(Invoices!$N$6:$N$305,Invoices!$A$6:$A$305,$A7&amp;""))</f>
        <v/>
      </c>
      <c r="F7" s="11">
        <f>IF($A7="","",SUMIFS(Invoices!$O$6:$O$305,Invoices!$A$6:$A$305,$A7&amp;""))</f>
        <v/>
      </c>
      <c r="G7" s="11">
        <f>IF($A7="","",SUMIFS(Invoices!$P$6:$P$305,Invoices!$A$6:$A$305,$A7&amp;""))</f>
        <v/>
      </c>
      <c r="H7" s="11">
        <f>IF($A7="","",SUMIFS(Invoices!$H$6:$H$305,Invoices!$A$6:$A$305,$A7&amp;"",Invoices!$G$6:$G$305,"Y"))</f>
        <v/>
      </c>
      <c r="I7" s="11">
        <f>IF($A7="","",SUMIFS(Invoices!$H$6:$H$305,Invoices!$A$6:$A$305,$A7&amp;"",Invoices!$Q$6:$Q$305,"Yes"))</f>
        <v/>
      </c>
      <c r="J7" s="12">
        <f>IF($A7="","",IF($B$106=0,0,$B7/$B$106))</f>
        <v/>
      </c>
      <c r="K7" s="11">
        <f>IF($A7="","",IF($I7&gt;0,"Yes","No"))</f>
        <v/>
      </c>
      <c r="L7" s="11">
        <f>IF($A7="","",IF($J7&gt;Settings!$B$5,"Yes","No"))</f>
        <v/>
      </c>
    </row>
    <row r="8">
      <c r="A8" s="10" t="inlineStr">
        <is>
          <t>Customer C</t>
        </is>
      </c>
      <c r="B8" s="11">
        <f>IF($A8="","",SUMIFS(Invoices!$H$6:$H$305,Invoices!$A$6:$A$305,$A8&amp;""))</f>
        <v/>
      </c>
      <c r="C8" s="11">
        <f>IF($A8="","",SUMIFS(Invoices!$L$6:$L$305,Invoices!$A$6:$A$305,$A8&amp;""))</f>
        <v/>
      </c>
      <c r="D8" s="11">
        <f>IF($A8="","",SUMIFS(Invoices!$M$6:$M$305,Invoices!$A$6:$A$305,$A8&amp;""))</f>
        <v/>
      </c>
      <c r="E8" s="11">
        <f>IF($A8="","",SUMIFS(Invoices!$N$6:$N$305,Invoices!$A$6:$A$305,$A8&amp;""))</f>
        <v/>
      </c>
      <c r="F8" s="11">
        <f>IF($A8="","",SUMIFS(Invoices!$O$6:$O$305,Invoices!$A$6:$A$305,$A8&amp;""))</f>
        <v/>
      </c>
      <c r="G8" s="11">
        <f>IF($A8="","",SUMIFS(Invoices!$P$6:$P$305,Invoices!$A$6:$A$305,$A8&amp;""))</f>
        <v/>
      </c>
      <c r="H8" s="11">
        <f>IF($A8="","",SUMIFS(Invoices!$H$6:$H$305,Invoices!$A$6:$A$305,$A8&amp;"",Invoices!$G$6:$G$305,"Y"))</f>
        <v/>
      </c>
      <c r="I8" s="11">
        <f>IF($A8="","",SUMIFS(Invoices!$H$6:$H$305,Invoices!$A$6:$A$305,$A8&amp;"",Invoices!$Q$6:$Q$305,"Yes"))</f>
        <v/>
      </c>
      <c r="J8" s="12">
        <f>IF($A8="","",IF($B$106=0,0,$B8/$B$106))</f>
        <v/>
      </c>
      <c r="K8" s="11">
        <f>IF($A8="","",IF($I8&gt;0,"Yes","No"))</f>
        <v/>
      </c>
      <c r="L8" s="11">
        <f>IF($A8="","",IF($J8&gt;Settings!$B$5,"Yes","No"))</f>
        <v/>
      </c>
    </row>
    <row r="9">
      <c r="A9" s="10" t="inlineStr">
        <is>
          <t>Customer D</t>
        </is>
      </c>
      <c r="B9" s="11">
        <f>IF($A9="","",SUMIFS(Invoices!$H$6:$H$305,Invoices!$A$6:$A$305,$A9&amp;""))</f>
        <v/>
      </c>
      <c r="C9" s="11">
        <f>IF($A9="","",SUMIFS(Invoices!$L$6:$L$305,Invoices!$A$6:$A$305,$A9&amp;""))</f>
        <v/>
      </c>
      <c r="D9" s="11">
        <f>IF($A9="","",SUMIFS(Invoices!$M$6:$M$305,Invoices!$A$6:$A$305,$A9&amp;""))</f>
        <v/>
      </c>
      <c r="E9" s="11">
        <f>IF($A9="","",SUMIFS(Invoices!$N$6:$N$305,Invoices!$A$6:$A$305,$A9&amp;""))</f>
        <v/>
      </c>
      <c r="F9" s="11">
        <f>IF($A9="","",SUMIFS(Invoices!$O$6:$O$305,Invoices!$A$6:$A$305,$A9&amp;""))</f>
        <v/>
      </c>
      <c r="G9" s="11">
        <f>IF($A9="","",SUMIFS(Invoices!$P$6:$P$305,Invoices!$A$6:$A$305,$A9&amp;""))</f>
        <v/>
      </c>
      <c r="H9" s="11">
        <f>IF($A9="","",SUMIFS(Invoices!$H$6:$H$305,Invoices!$A$6:$A$305,$A9&amp;"",Invoices!$G$6:$G$305,"Y"))</f>
        <v/>
      </c>
      <c r="I9" s="11">
        <f>IF($A9="","",SUMIFS(Invoices!$H$6:$H$305,Invoices!$A$6:$A$305,$A9&amp;"",Invoices!$Q$6:$Q$305,"Yes"))</f>
        <v/>
      </c>
      <c r="J9" s="12">
        <f>IF($A9="","",IF($B$106=0,0,$B9/$B$106))</f>
        <v/>
      </c>
      <c r="K9" s="11">
        <f>IF($A9="","",IF($I9&gt;0,"Yes","No"))</f>
        <v/>
      </c>
      <c r="L9" s="11">
        <f>IF($A9="","",IF($J9&gt;Settings!$B$5,"Yes","No"))</f>
        <v/>
      </c>
    </row>
    <row r="10">
      <c r="A10" s="10" t="inlineStr">
        <is>
          <t>Customer E</t>
        </is>
      </c>
      <c r="B10" s="11">
        <f>IF($A10="","",SUMIFS(Invoices!$H$6:$H$305,Invoices!$A$6:$A$305,$A10&amp;""))</f>
        <v/>
      </c>
      <c r="C10" s="11">
        <f>IF($A10="","",SUMIFS(Invoices!$L$6:$L$305,Invoices!$A$6:$A$305,$A10&amp;""))</f>
        <v/>
      </c>
      <c r="D10" s="11">
        <f>IF($A10="","",SUMIFS(Invoices!$M$6:$M$305,Invoices!$A$6:$A$305,$A10&amp;""))</f>
        <v/>
      </c>
      <c r="E10" s="11">
        <f>IF($A10="","",SUMIFS(Invoices!$N$6:$N$305,Invoices!$A$6:$A$305,$A10&amp;""))</f>
        <v/>
      </c>
      <c r="F10" s="11">
        <f>IF($A10="","",SUMIFS(Invoices!$O$6:$O$305,Invoices!$A$6:$A$305,$A10&amp;""))</f>
        <v/>
      </c>
      <c r="G10" s="11">
        <f>IF($A10="","",SUMIFS(Invoices!$P$6:$P$305,Invoices!$A$6:$A$305,$A10&amp;""))</f>
        <v/>
      </c>
      <c r="H10" s="11">
        <f>IF($A10="","",SUMIFS(Invoices!$H$6:$H$305,Invoices!$A$6:$A$305,$A10&amp;"",Invoices!$G$6:$G$305,"Y"))</f>
        <v/>
      </c>
      <c r="I10" s="11">
        <f>IF($A10="","",SUMIFS(Invoices!$H$6:$H$305,Invoices!$A$6:$A$305,$A10&amp;"",Invoices!$Q$6:$Q$305,"Yes"))</f>
        <v/>
      </c>
      <c r="J10" s="12">
        <f>IF($A10="","",IF($B$106=0,0,$B10/$B$106))</f>
        <v/>
      </c>
      <c r="K10" s="11">
        <f>IF($A10="","",IF($I10&gt;0,"Yes","No"))</f>
        <v/>
      </c>
      <c r="L10" s="11">
        <f>IF($A10="","",IF($J10&gt;Settings!$B$5,"Yes","No"))</f>
        <v/>
      </c>
    </row>
    <row r="11">
      <c r="A11" s="10" t="n"/>
      <c r="B11" s="11">
        <f>IF($A11="","",SUMIFS(Invoices!$H$6:$H$305,Invoices!$A$6:$A$305,$A11&amp;""))</f>
        <v/>
      </c>
      <c r="C11" s="11">
        <f>IF($A11="","",SUMIFS(Invoices!$L$6:$L$305,Invoices!$A$6:$A$305,$A11&amp;""))</f>
        <v/>
      </c>
      <c r="D11" s="11">
        <f>IF($A11="","",SUMIFS(Invoices!$M$6:$M$305,Invoices!$A$6:$A$305,$A11&amp;""))</f>
        <v/>
      </c>
      <c r="E11" s="11">
        <f>IF($A11="","",SUMIFS(Invoices!$N$6:$N$305,Invoices!$A$6:$A$305,$A11&amp;""))</f>
        <v/>
      </c>
      <c r="F11" s="11">
        <f>IF($A11="","",SUMIFS(Invoices!$O$6:$O$305,Invoices!$A$6:$A$305,$A11&amp;""))</f>
        <v/>
      </c>
      <c r="G11" s="11">
        <f>IF($A11="","",SUMIFS(Invoices!$P$6:$P$305,Invoices!$A$6:$A$305,$A11&amp;""))</f>
        <v/>
      </c>
      <c r="H11" s="11">
        <f>IF($A11="","",SUMIFS(Invoices!$H$6:$H$305,Invoices!$A$6:$A$305,$A11&amp;"",Invoices!$G$6:$G$305,"Y"))</f>
        <v/>
      </c>
      <c r="I11" s="11">
        <f>IF($A11="","",SUMIFS(Invoices!$H$6:$H$305,Invoices!$A$6:$A$305,$A11&amp;"",Invoices!$Q$6:$Q$305,"Yes"))</f>
        <v/>
      </c>
      <c r="J11" s="12">
        <f>IF($A11="","",IF($B$106=0,0,$B11/$B$106))</f>
        <v/>
      </c>
      <c r="K11" s="11">
        <f>IF($A11="","",IF($I11&gt;0,"Yes","No"))</f>
        <v/>
      </c>
      <c r="L11" s="11">
        <f>IF($A11="","",IF($J11&gt;Settings!$B$5,"Yes","No"))</f>
        <v/>
      </c>
    </row>
    <row r="12">
      <c r="A12" s="10" t="n"/>
      <c r="B12" s="11">
        <f>IF($A12="","",SUMIFS(Invoices!$H$6:$H$305,Invoices!$A$6:$A$305,$A12&amp;""))</f>
        <v/>
      </c>
      <c r="C12" s="11">
        <f>IF($A12="","",SUMIFS(Invoices!$L$6:$L$305,Invoices!$A$6:$A$305,$A12&amp;""))</f>
        <v/>
      </c>
      <c r="D12" s="11">
        <f>IF($A12="","",SUMIFS(Invoices!$M$6:$M$305,Invoices!$A$6:$A$305,$A12&amp;""))</f>
        <v/>
      </c>
      <c r="E12" s="11">
        <f>IF($A12="","",SUMIFS(Invoices!$N$6:$N$305,Invoices!$A$6:$A$305,$A12&amp;""))</f>
        <v/>
      </c>
      <c r="F12" s="11">
        <f>IF($A12="","",SUMIFS(Invoices!$O$6:$O$305,Invoices!$A$6:$A$305,$A12&amp;""))</f>
        <v/>
      </c>
      <c r="G12" s="11">
        <f>IF($A12="","",SUMIFS(Invoices!$P$6:$P$305,Invoices!$A$6:$A$305,$A12&amp;""))</f>
        <v/>
      </c>
      <c r="H12" s="11">
        <f>IF($A12="","",SUMIFS(Invoices!$H$6:$H$305,Invoices!$A$6:$A$305,$A12&amp;"",Invoices!$G$6:$G$305,"Y"))</f>
        <v/>
      </c>
      <c r="I12" s="11">
        <f>IF($A12="","",SUMIFS(Invoices!$H$6:$H$305,Invoices!$A$6:$A$305,$A12&amp;"",Invoices!$Q$6:$Q$305,"Yes"))</f>
        <v/>
      </c>
      <c r="J12" s="12">
        <f>IF($A12="","",IF($B$106=0,0,$B12/$B$106))</f>
        <v/>
      </c>
      <c r="K12" s="11">
        <f>IF($A12="","",IF($I12&gt;0,"Yes","No"))</f>
        <v/>
      </c>
      <c r="L12" s="11">
        <f>IF($A12="","",IF($J12&gt;Settings!$B$5,"Yes","No"))</f>
        <v/>
      </c>
    </row>
    <row r="13">
      <c r="A13" s="10" t="n"/>
      <c r="B13" s="11">
        <f>IF($A13="","",SUMIFS(Invoices!$H$6:$H$305,Invoices!$A$6:$A$305,$A13&amp;""))</f>
        <v/>
      </c>
      <c r="C13" s="11">
        <f>IF($A13="","",SUMIFS(Invoices!$L$6:$L$305,Invoices!$A$6:$A$305,$A13&amp;""))</f>
        <v/>
      </c>
      <c r="D13" s="11">
        <f>IF($A13="","",SUMIFS(Invoices!$M$6:$M$305,Invoices!$A$6:$A$305,$A13&amp;""))</f>
        <v/>
      </c>
      <c r="E13" s="11">
        <f>IF($A13="","",SUMIFS(Invoices!$N$6:$N$305,Invoices!$A$6:$A$305,$A13&amp;""))</f>
        <v/>
      </c>
      <c r="F13" s="11">
        <f>IF($A13="","",SUMIFS(Invoices!$O$6:$O$305,Invoices!$A$6:$A$305,$A13&amp;""))</f>
        <v/>
      </c>
      <c r="G13" s="11">
        <f>IF($A13="","",SUMIFS(Invoices!$P$6:$P$305,Invoices!$A$6:$A$305,$A13&amp;""))</f>
        <v/>
      </c>
      <c r="H13" s="11">
        <f>IF($A13="","",SUMIFS(Invoices!$H$6:$H$305,Invoices!$A$6:$A$305,$A13&amp;"",Invoices!$G$6:$G$305,"Y"))</f>
        <v/>
      </c>
      <c r="I13" s="11">
        <f>IF($A13="","",SUMIFS(Invoices!$H$6:$H$305,Invoices!$A$6:$A$305,$A13&amp;"",Invoices!$Q$6:$Q$305,"Yes"))</f>
        <v/>
      </c>
      <c r="J13" s="12">
        <f>IF($A13="","",IF($B$106=0,0,$B13/$B$106))</f>
        <v/>
      </c>
      <c r="K13" s="11">
        <f>IF($A13="","",IF($I13&gt;0,"Yes","No"))</f>
        <v/>
      </c>
      <c r="L13" s="11">
        <f>IF($A13="","",IF($J13&gt;Settings!$B$5,"Yes","No"))</f>
        <v/>
      </c>
    </row>
    <row r="14">
      <c r="A14" s="10" t="n"/>
      <c r="B14" s="11">
        <f>IF($A14="","",SUMIFS(Invoices!$H$6:$H$305,Invoices!$A$6:$A$305,$A14&amp;""))</f>
        <v/>
      </c>
      <c r="C14" s="11">
        <f>IF($A14="","",SUMIFS(Invoices!$L$6:$L$305,Invoices!$A$6:$A$305,$A14&amp;""))</f>
        <v/>
      </c>
      <c r="D14" s="11">
        <f>IF($A14="","",SUMIFS(Invoices!$M$6:$M$305,Invoices!$A$6:$A$305,$A14&amp;""))</f>
        <v/>
      </c>
      <c r="E14" s="11">
        <f>IF($A14="","",SUMIFS(Invoices!$N$6:$N$305,Invoices!$A$6:$A$305,$A14&amp;""))</f>
        <v/>
      </c>
      <c r="F14" s="11">
        <f>IF($A14="","",SUMIFS(Invoices!$O$6:$O$305,Invoices!$A$6:$A$305,$A14&amp;""))</f>
        <v/>
      </c>
      <c r="G14" s="11">
        <f>IF($A14="","",SUMIFS(Invoices!$P$6:$P$305,Invoices!$A$6:$A$305,$A14&amp;""))</f>
        <v/>
      </c>
      <c r="H14" s="11">
        <f>IF($A14="","",SUMIFS(Invoices!$H$6:$H$305,Invoices!$A$6:$A$305,$A14&amp;"",Invoices!$G$6:$G$305,"Y"))</f>
        <v/>
      </c>
      <c r="I14" s="11">
        <f>IF($A14="","",SUMIFS(Invoices!$H$6:$H$305,Invoices!$A$6:$A$305,$A14&amp;"",Invoices!$Q$6:$Q$305,"Yes"))</f>
        <v/>
      </c>
      <c r="J14" s="12">
        <f>IF($A14="","",IF($B$106=0,0,$B14/$B$106))</f>
        <v/>
      </c>
      <c r="K14" s="11">
        <f>IF($A14="","",IF($I14&gt;0,"Yes","No"))</f>
        <v/>
      </c>
      <c r="L14" s="11">
        <f>IF($A14="","",IF($J14&gt;Settings!$B$5,"Yes","No"))</f>
        <v/>
      </c>
    </row>
    <row r="15">
      <c r="A15" s="10" t="n"/>
      <c r="B15" s="11">
        <f>IF($A15="","",SUMIFS(Invoices!$H$6:$H$305,Invoices!$A$6:$A$305,$A15&amp;""))</f>
        <v/>
      </c>
      <c r="C15" s="11">
        <f>IF($A15="","",SUMIFS(Invoices!$L$6:$L$305,Invoices!$A$6:$A$305,$A15&amp;""))</f>
        <v/>
      </c>
      <c r="D15" s="11">
        <f>IF($A15="","",SUMIFS(Invoices!$M$6:$M$305,Invoices!$A$6:$A$305,$A15&amp;""))</f>
        <v/>
      </c>
      <c r="E15" s="11">
        <f>IF($A15="","",SUMIFS(Invoices!$N$6:$N$305,Invoices!$A$6:$A$305,$A15&amp;""))</f>
        <v/>
      </c>
      <c r="F15" s="11">
        <f>IF($A15="","",SUMIFS(Invoices!$O$6:$O$305,Invoices!$A$6:$A$305,$A15&amp;""))</f>
        <v/>
      </c>
      <c r="G15" s="11">
        <f>IF($A15="","",SUMIFS(Invoices!$P$6:$P$305,Invoices!$A$6:$A$305,$A15&amp;""))</f>
        <v/>
      </c>
      <c r="H15" s="11">
        <f>IF($A15="","",SUMIFS(Invoices!$H$6:$H$305,Invoices!$A$6:$A$305,$A15&amp;"",Invoices!$G$6:$G$305,"Y"))</f>
        <v/>
      </c>
      <c r="I15" s="11">
        <f>IF($A15="","",SUMIFS(Invoices!$H$6:$H$305,Invoices!$A$6:$A$305,$A15&amp;"",Invoices!$Q$6:$Q$305,"Yes"))</f>
        <v/>
      </c>
      <c r="J15" s="12">
        <f>IF($A15="","",IF($B$106=0,0,$B15/$B$106))</f>
        <v/>
      </c>
      <c r="K15" s="11">
        <f>IF($A15="","",IF($I15&gt;0,"Yes","No"))</f>
        <v/>
      </c>
      <c r="L15" s="11">
        <f>IF($A15="","",IF($J15&gt;Settings!$B$5,"Yes","No"))</f>
        <v/>
      </c>
    </row>
    <row r="16">
      <c r="A16" s="10" t="n"/>
      <c r="B16" s="11">
        <f>IF($A16="","",SUMIFS(Invoices!$H$6:$H$305,Invoices!$A$6:$A$305,$A16&amp;""))</f>
        <v/>
      </c>
      <c r="C16" s="11">
        <f>IF($A16="","",SUMIFS(Invoices!$L$6:$L$305,Invoices!$A$6:$A$305,$A16&amp;""))</f>
        <v/>
      </c>
      <c r="D16" s="11">
        <f>IF($A16="","",SUMIFS(Invoices!$M$6:$M$305,Invoices!$A$6:$A$305,$A16&amp;""))</f>
        <v/>
      </c>
      <c r="E16" s="11">
        <f>IF($A16="","",SUMIFS(Invoices!$N$6:$N$305,Invoices!$A$6:$A$305,$A16&amp;""))</f>
        <v/>
      </c>
      <c r="F16" s="11">
        <f>IF($A16="","",SUMIFS(Invoices!$O$6:$O$305,Invoices!$A$6:$A$305,$A16&amp;""))</f>
        <v/>
      </c>
      <c r="G16" s="11">
        <f>IF($A16="","",SUMIFS(Invoices!$P$6:$P$305,Invoices!$A$6:$A$305,$A16&amp;""))</f>
        <v/>
      </c>
      <c r="H16" s="11">
        <f>IF($A16="","",SUMIFS(Invoices!$H$6:$H$305,Invoices!$A$6:$A$305,$A16&amp;"",Invoices!$G$6:$G$305,"Y"))</f>
        <v/>
      </c>
      <c r="I16" s="11">
        <f>IF($A16="","",SUMIFS(Invoices!$H$6:$H$305,Invoices!$A$6:$A$305,$A16&amp;"",Invoices!$Q$6:$Q$305,"Yes"))</f>
        <v/>
      </c>
      <c r="J16" s="12">
        <f>IF($A16="","",IF($B$106=0,0,$B16/$B$106))</f>
        <v/>
      </c>
      <c r="K16" s="11">
        <f>IF($A16="","",IF($I16&gt;0,"Yes","No"))</f>
        <v/>
      </c>
      <c r="L16" s="11">
        <f>IF($A16="","",IF($J16&gt;Settings!$B$5,"Yes","No"))</f>
        <v/>
      </c>
    </row>
    <row r="17">
      <c r="A17" s="10" t="n"/>
      <c r="B17" s="11">
        <f>IF($A17="","",SUMIFS(Invoices!$H$6:$H$305,Invoices!$A$6:$A$305,$A17&amp;""))</f>
        <v/>
      </c>
      <c r="C17" s="11">
        <f>IF($A17="","",SUMIFS(Invoices!$L$6:$L$305,Invoices!$A$6:$A$305,$A17&amp;""))</f>
        <v/>
      </c>
      <c r="D17" s="11">
        <f>IF($A17="","",SUMIFS(Invoices!$M$6:$M$305,Invoices!$A$6:$A$305,$A17&amp;""))</f>
        <v/>
      </c>
      <c r="E17" s="11">
        <f>IF($A17="","",SUMIFS(Invoices!$N$6:$N$305,Invoices!$A$6:$A$305,$A17&amp;""))</f>
        <v/>
      </c>
      <c r="F17" s="11">
        <f>IF($A17="","",SUMIFS(Invoices!$O$6:$O$305,Invoices!$A$6:$A$305,$A17&amp;""))</f>
        <v/>
      </c>
      <c r="G17" s="11">
        <f>IF($A17="","",SUMIFS(Invoices!$P$6:$P$305,Invoices!$A$6:$A$305,$A17&amp;""))</f>
        <v/>
      </c>
      <c r="H17" s="11">
        <f>IF($A17="","",SUMIFS(Invoices!$H$6:$H$305,Invoices!$A$6:$A$305,$A17&amp;"",Invoices!$G$6:$G$305,"Y"))</f>
        <v/>
      </c>
      <c r="I17" s="11">
        <f>IF($A17="","",SUMIFS(Invoices!$H$6:$H$305,Invoices!$A$6:$A$305,$A17&amp;"",Invoices!$Q$6:$Q$305,"Yes"))</f>
        <v/>
      </c>
      <c r="J17" s="12">
        <f>IF($A17="","",IF($B$106=0,0,$B17/$B$106))</f>
        <v/>
      </c>
      <c r="K17" s="11">
        <f>IF($A17="","",IF($I17&gt;0,"Yes","No"))</f>
        <v/>
      </c>
      <c r="L17" s="11">
        <f>IF($A17="","",IF($J17&gt;Settings!$B$5,"Yes","No"))</f>
        <v/>
      </c>
    </row>
    <row r="18">
      <c r="A18" s="10" t="n"/>
      <c r="B18" s="11">
        <f>IF($A18="","",SUMIFS(Invoices!$H$6:$H$305,Invoices!$A$6:$A$305,$A18&amp;""))</f>
        <v/>
      </c>
      <c r="C18" s="11">
        <f>IF($A18="","",SUMIFS(Invoices!$L$6:$L$305,Invoices!$A$6:$A$305,$A18&amp;""))</f>
        <v/>
      </c>
      <c r="D18" s="11">
        <f>IF($A18="","",SUMIFS(Invoices!$M$6:$M$305,Invoices!$A$6:$A$305,$A18&amp;""))</f>
        <v/>
      </c>
      <c r="E18" s="11">
        <f>IF($A18="","",SUMIFS(Invoices!$N$6:$N$305,Invoices!$A$6:$A$305,$A18&amp;""))</f>
        <v/>
      </c>
      <c r="F18" s="11">
        <f>IF($A18="","",SUMIFS(Invoices!$O$6:$O$305,Invoices!$A$6:$A$305,$A18&amp;""))</f>
        <v/>
      </c>
      <c r="G18" s="11">
        <f>IF($A18="","",SUMIFS(Invoices!$P$6:$P$305,Invoices!$A$6:$A$305,$A18&amp;""))</f>
        <v/>
      </c>
      <c r="H18" s="11">
        <f>IF($A18="","",SUMIFS(Invoices!$H$6:$H$305,Invoices!$A$6:$A$305,$A18&amp;"",Invoices!$G$6:$G$305,"Y"))</f>
        <v/>
      </c>
      <c r="I18" s="11">
        <f>IF($A18="","",SUMIFS(Invoices!$H$6:$H$305,Invoices!$A$6:$A$305,$A18&amp;"",Invoices!$Q$6:$Q$305,"Yes"))</f>
        <v/>
      </c>
      <c r="J18" s="12">
        <f>IF($A18="","",IF($B$106=0,0,$B18/$B$106))</f>
        <v/>
      </c>
      <c r="K18" s="11">
        <f>IF($A18="","",IF($I18&gt;0,"Yes","No"))</f>
        <v/>
      </c>
      <c r="L18" s="11">
        <f>IF($A18="","",IF($J18&gt;Settings!$B$5,"Yes","No"))</f>
        <v/>
      </c>
    </row>
    <row r="19">
      <c r="A19" s="10" t="n"/>
      <c r="B19" s="11">
        <f>IF($A19="","",SUMIFS(Invoices!$H$6:$H$305,Invoices!$A$6:$A$305,$A19&amp;""))</f>
        <v/>
      </c>
      <c r="C19" s="11">
        <f>IF($A19="","",SUMIFS(Invoices!$L$6:$L$305,Invoices!$A$6:$A$305,$A19&amp;""))</f>
        <v/>
      </c>
      <c r="D19" s="11">
        <f>IF($A19="","",SUMIFS(Invoices!$M$6:$M$305,Invoices!$A$6:$A$305,$A19&amp;""))</f>
        <v/>
      </c>
      <c r="E19" s="11">
        <f>IF($A19="","",SUMIFS(Invoices!$N$6:$N$305,Invoices!$A$6:$A$305,$A19&amp;""))</f>
        <v/>
      </c>
      <c r="F19" s="11">
        <f>IF($A19="","",SUMIFS(Invoices!$O$6:$O$305,Invoices!$A$6:$A$305,$A19&amp;""))</f>
        <v/>
      </c>
      <c r="G19" s="11">
        <f>IF($A19="","",SUMIFS(Invoices!$P$6:$P$305,Invoices!$A$6:$A$305,$A19&amp;""))</f>
        <v/>
      </c>
      <c r="H19" s="11">
        <f>IF($A19="","",SUMIFS(Invoices!$H$6:$H$305,Invoices!$A$6:$A$305,$A19&amp;"",Invoices!$G$6:$G$305,"Y"))</f>
        <v/>
      </c>
      <c r="I19" s="11">
        <f>IF($A19="","",SUMIFS(Invoices!$H$6:$H$305,Invoices!$A$6:$A$305,$A19&amp;"",Invoices!$Q$6:$Q$305,"Yes"))</f>
        <v/>
      </c>
      <c r="J19" s="12">
        <f>IF($A19="","",IF($B$106=0,0,$B19/$B$106))</f>
        <v/>
      </c>
      <c r="K19" s="11">
        <f>IF($A19="","",IF($I19&gt;0,"Yes","No"))</f>
        <v/>
      </c>
      <c r="L19" s="11">
        <f>IF($A19="","",IF($J19&gt;Settings!$B$5,"Yes","No"))</f>
        <v/>
      </c>
    </row>
    <row r="20">
      <c r="A20" s="10" t="n"/>
      <c r="B20" s="11">
        <f>IF($A20="","",SUMIFS(Invoices!$H$6:$H$305,Invoices!$A$6:$A$305,$A20&amp;""))</f>
        <v/>
      </c>
      <c r="C20" s="11">
        <f>IF($A20="","",SUMIFS(Invoices!$L$6:$L$305,Invoices!$A$6:$A$305,$A20&amp;""))</f>
        <v/>
      </c>
      <c r="D20" s="11">
        <f>IF($A20="","",SUMIFS(Invoices!$M$6:$M$305,Invoices!$A$6:$A$305,$A20&amp;""))</f>
        <v/>
      </c>
      <c r="E20" s="11">
        <f>IF($A20="","",SUMIFS(Invoices!$N$6:$N$305,Invoices!$A$6:$A$305,$A20&amp;""))</f>
        <v/>
      </c>
      <c r="F20" s="11">
        <f>IF($A20="","",SUMIFS(Invoices!$O$6:$O$305,Invoices!$A$6:$A$305,$A20&amp;""))</f>
        <v/>
      </c>
      <c r="G20" s="11">
        <f>IF($A20="","",SUMIFS(Invoices!$P$6:$P$305,Invoices!$A$6:$A$305,$A20&amp;""))</f>
        <v/>
      </c>
      <c r="H20" s="11">
        <f>IF($A20="","",SUMIFS(Invoices!$H$6:$H$305,Invoices!$A$6:$A$305,$A20&amp;"",Invoices!$G$6:$G$305,"Y"))</f>
        <v/>
      </c>
      <c r="I20" s="11">
        <f>IF($A20="","",SUMIFS(Invoices!$H$6:$H$305,Invoices!$A$6:$A$305,$A20&amp;"",Invoices!$Q$6:$Q$305,"Yes"))</f>
        <v/>
      </c>
      <c r="J20" s="12">
        <f>IF($A20="","",IF($B$106=0,0,$B20/$B$106))</f>
        <v/>
      </c>
      <c r="K20" s="11">
        <f>IF($A20="","",IF($I20&gt;0,"Yes","No"))</f>
        <v/>
      </c>
      <c r="L20" s="11">
        <f>IF($A20="","",IF($J20&gt;Settings!$B$5,"Yes","No"))</f>
        <v/>
      </c>
    </row>
    <row r="21">
      <c r="A21" s="10" t="n"/>
      <c r="B21" s="11">
        <f>IF($A21="","",SUMIFS(Invoices!$H$6:$H$305,Invoices!$A$6:$A$305,$A21&amp;""))</f>
        <v/>
      </c>
      <c r="C21" s="11">
        <f>IF($A21="","",SUMIFS(Invoices!$L$6:$L$305,Invoices!$A$6:$A$305,$A21&amp;""))</f>
        <v/>
      </c>
      <c r="D21" s="11">
        <f>IF($A21="","",SUMIFS(Invoices!$M$6:$M$305,Invoices!$A$6:$A$305,$A21&amp;""))</f>
        <v/>
      </c>
      <c r="E21" s="11">
        <f>IF($A21="","",SUMIFS(Invoices!$N$6:$N$305,Invoices!$A$6:$A$305,$A21&amp;""))</f>
        <v/>
      </c>
      <c r="F21" s="11">
        <f>IF($A21="","",SUMIFS(Invoices!$O$6:$O$305,Invoices!$A$6:$A$305,$A21&amp;""))</f>
        <v/>
      </c>
      <c r="G21" s="11">
        <f>IF($A21="","",SUMIFS(Invoices!$P$6:$P$305,Invoices!$A$6:$A$305,$A21&amp;""))</f>
        <v/>
      </c>
      <c r="H21" s="11">
        <f>IF($A21="","",SUMIFS(Invoices!$H$6:$H$305,Invoices!$A$6:$A$305,$A21&amp;"",Invoices!$G$6:$G$305,"Y"))</f>
        <v/>
      </c>
      <c r="I21" s="11">
        <f>IF($A21="","",SUMIFS(Invoices!$H$6:$H$305,Invoices!$A$6:$A$305,$A21&amp;"",Invoices!$Q$6:$Q$305,"Yes"))</f>
        <v/>
      </c>
      <c r="J21" s="12">
        <f>IF($A21="","",IF($B$106=0,0,$B21/$B$106))</f>
        <v/>
      </c>
      <c r="K21" s="11">
        <f>IF($A21="","",IF($I21&gt;0,"Yes","No"))</f>
        <v/>
      </c>
      <c r="L21" s="11">
        <f>IF($A21="","",IF($J21&gt;Settings!$B$5,"Yes","No"))</f>
        <v/>
      </c>
    </row>
    <row r="22">
      <c r="A22" s="10" t="n"/>
      <c r="B22" s="11">
        <f>IF($A22="","",SUMIFS(Invoices!$H$6:$H$305,Invoices!$A$6:$A$305,$A22&amp;""))</f>
        <v/>
      </c>
      <c r="C22" s="11">
        <f>IF($A22="","",SUMIFS(Invoices!$L$6:$L$305,Invoices!$A$6:$A$305,$A22&amp;""))</f>
        <v/>
      </c>
      <c r="D22" s="11">
        <f>IF($A22="","",SUMIFS(Invoices!$M$6:$M$305,Invoices!$A$6:$A$305,$A22&amp;""))</f>
        <v/>
      </c>
      <c r="E22" s="11">
        <f>IF($A22="","",SUMIFS(Invoices!$N$6:$N$305,Invoices!$A$6:$A$305,$A22&amp;""))</f>
        <v/>
      </c>
      <c r="F22" s="11">
        <f>IF($A22="","",SUMIFS(Invoices!$O$6:$O$305,Invoices!$A$6:$A$305,$A22&amp;""))</f>
        <v/>
      </c>
      <c r="G22" s="11">
        <f>IF($A22="","",SUMIFS(Invoices!$P$6:$P$305,Invoices!$A$6:$A$305,$A22&amp;""))</f>
        <v/>
      </c>
      <c r="H22" s="11">
        <f>IF($A22="","",SUMIFS(Invoices!$H$6:$H$305,Invoices!$A$6:$A$305,$A22&amp;"",Invoices!$G$6:$G$305,"Y"))</f>
        <v/>
      </c>
      <c r="I22" s="11">
        <f>IF($A22="","",SUMIFS(Invoices!$H$6:$H$305,Invoices!$A$6:$A$305,$A22&amp;"",Invoices!$Q$6:$Q$305,"Yes"))</f>
        <v/>
      </c>
      <c r="J22" s="12">
        <f>IF($A22="","",IF($B$106=0,0,$B22/$B$106))</f>
        <v/>
      </c>
      <c r="K22" s="11">
        <f>IF($A22="","",IF($I22&gt;0,"Yes","No"))</f>
        <v/>
      </c>
      <c r="L22" s="11">
        <f>IF($A22="","",IF($J22&gt;Settings!$B$5,"Yes","No"))</f>
        <v/>
      </c>
    </row>
    <row r="23">
      <c r="A23" s="10" t="n"/>
      <c r="B23" s="11">
        <f>IF($A23="","",SUMIFS(Invoices!$H$6:$H$305,Invoices!$A$6:$A$305,$A23&amp;""))</f>
        <v/>
      </c>
      <c r="C23" s="11">
        <f>IF($A23="","",SUMIFS(Invoices!$L$6:$L$305,Invoices!$A$6:$A$305,$A23&amp;""))</f>
        <v/>
      </c>
      <c r="D23" s="11">
        <f>IF($A23="","",SUMIFS(Invoices!$M$6:$M$305,Invoices!$A$6:$A$305,$A23&amp;""))</f>
        <v/>
      </c>
      <c r="E23" s="11">
        <f>IF($A23="","",SUMIFS(Invoices!$N$6:$N$305,Invoices!$A$6:$A$305,$A23&amp;""))</f>
        <v/>
      </c>
      <c r="F23" s="11">
        <f>IF($A23="","",SUMIFS(Invoices!$O$6:$O$305,Invoices!$A$6:$A$305,$A23&amp;""))</f>
        <v/>
      </c>
      <c r="G23" s="11">
        <f>IF($A23="","",SUMIFS(Invoices!$P$6:$P$305,Invoices!$A$6:$A$305,$A23&amp;""))</f>
        <v/>
      </c>
      <c r="H23" s="11">
        <f>IF($A23="","",SUMIFS(Invoices!$H$6:$H$305,Invoices!$A$6:$A$305,$A23&amp;"",Invoices!$G$6:$G$305,"Y"))</f>
        <v/>
      </c>
      <c r="I23" s="11">
        <f>IF($A23="","",SUMIFS(Invoices!$H$6:$H$305,Invoices!$A$6:$A$305,$A23&amp;"",Invoices!$Q$6:$Q$305,"Yes"))</f>
        <v/>
      </c>
      <c r="J23" s="12">
        <f>IF($A23="","",IF($B$106=0,0,$B23/$B$106))</f>
        <v/>
      </c>
      <c r="K23" s="11">
        <f>IF($A23="","",IF($I23&gt;0,"Yes","No"))</f>
        <v/>
      </c>
      <c r="L23" s="11">
        <f>IF($A23="","",IF($J23&gt;Settings!$B$5,"Yes","No"))</f>
        <v/>
      </c>
    </row>
    <row r="24">
      <c r="A24" s="10" t="n"/>
      <c r="B24" s="11">
        <f>IF($A24="","",SUMIFS(Invoices!$H$6:$H$305,Invoices!$A$6:$A$305,$A24&amp;""))</f>
        <v/>
      </c>
      <c r="C24" s="11">
        <f>IF($A24="","",SUMIFS(Invoices!$L$6:$L$305,Invoices!$A$6:$A$305,$A24&amp;""))</f>
        <v/>
      </c>
      <c r="D24" s="11">
        <f>IF($A24="","",SUMIFS(Invoices!$M$6:$M$305,Invoices!$A$6:$A$305,$A24&amp;""))</f>
        <v/>
      </c>
      <c r="E24" s="11">
        <f>IF($A24="","",SUMIFS(Invoices!$N$6:$N$305,Invoices!$A$6:$A$305,$A24&amp;""))</f>
        <v/>
      </c>
      <c r="F24" s="11">
        <f>IF($A24="","",SUMIFS(Invoices!$O$6:$O$305,Invoices!$A$6:$A$305,$A24&amp;""))</f>
        <v/>
      </c>
      <c r="G24" s="11">
        <f>IF($A24="","",SUMIFS(Invoices!$P$6:$P$305,Invoices!$A$6:$A$305,$A24&amp;""))</f>
        <v/>
      </c>
      <c r="H24" s="11">
        <f>IF($A24="","",SUMIFS(Invoices!$H$6:$H$305,Invoices!$A$6:$A$305,$A24&amp;"",Invoices!$G$6:$G$305,"Y"))</f>
        <v/>
      </c>
      <c r="I24" s="11">
        <f>IF($A24="","",SUMIFS(Invoices!$H$6:$H$305,Invoices!$A$6:$A$305,$A24&amp;"",Invoices!$Q$6:$Q$305,"Yes"))</f>
        <v/>
      </c>
      <c r="J24" s="12">
        <f>IF($A24="","",IF($B$106=0,0,$B24/$B$106))</f>
        <v/>
      </c>
      <c r="K24" s="11">
        <f>IF($A24="","",IF($I24&gt;0,"Yes","No"))</f>
        <v/>
      </c>
      <c r="L24" s="11">
        <f>IF($A24="","",IF($J24&gt;Settings!$B$5,"Yes","No"))</f>
        <v/>
      </c>
    </row>
    <row r="25">
      <c r="A25" s="10" t="n"/>
      <c r="B25" s="11">
        <f>IF($A25="","",SUMIFS(Invoices!$H$6:$H$305,Invoices!$A$6:$A$305,$A25&amp;""))</f>
        <v/>
      </c>
      <c r="C25" s="11">
        <f>IF($A25="","",SUMIFS(Invoices!$L$6:$L$305,Invoices!$A$6:$A$305,$A25&amp;""))</f>
        <v/>
      </c>
      <c r="D25" s="11">
        <f>IF($A25="","",SUMIFS(Invoices!$M$6:$M$305,Invoices!$A$6:$A$305,$A25&amp;""))</f>
        <v/>
      </c>
      <c r="E25" s="11">
        <f>IF($A25="","",SUMIFS(Invoices!$N$6:$N$305,Invoices!$A$6:$A$305,$A25&amp;""))</f>
        <v/>
      </c>
      <c r="F25" s="11">
        <f>IF($A25="","",SUMIFS(Invoices!$O$6:$O$305,Invoices!$A$6:$A$305,$A25&amp;""))</f>
        <v/>
      </c>
      <c r="G25" s="11">
        <f>IF($A25="","",SUMIFS(Invoices!$P$6:$P$305,Invoices!$A$6:$A$305,$A25&amp;""))</f>
        <v/>
      </c>
      <c r="H25" s="11">
        <f>IF($A25="","",SUMIFS(Invoices!$H$6:$H$305,Invoices!$A$6:$A$305,$A25&amp;"",Invoices!$G$6:$G$305,"Y"))</f>
        <v/>
      </c>
      <c r="I25" s="11">
        <f>IF($A25="","",SUMIFS(Invoices!$H$6:$H$305,Invoices!$A$6:$A$305,$A25&amp;"",Invoices!$Q$6:$Q$305,"Yes"))</f>
        <v/>
      </c>
      <c r="J25" s="12">
        <f>IF($A25="","",IF($B$106=0,0,$B25/$B$106))</f>
        <v/>
      </c>
      <c r="K25" s="11">
        <f>IF($A25="","",IF($I25&gt;0,"Yes","No"))</f>
        <v/>
      </c>
      <c r="L25" s="11">
        <f>IF($A25="","",IF($J25&gt;Settings!$B$5,"Yes","No"))</f>
        <v/>
      </c>
    </row>
    <row r="26">
      <c r="A26" s="10" t="n"/>
      <c r="B26" s="11">
        <f>IF($A26="","",SUMIFS(Invoices!$H$6:$H$305,Invoices!$A$6:$A$305,$A26&amp;""))</f>
        <v/>
      </c>
      <c r="C26" s="11">
        <f>IF($A26="","",SUMIFS(Invoices!$L$6:$L$305,Invoices!$A$6:$A$305,$A26&amp;""))</f>
        <v/>
      </c>
      <c r="D26" s="11">
        <f>IF($A26="","",SUMIFS(Invoices!$M$6:$M$305,Invoices!$A$6:$A$305,$A26&amp;""))</f>
        <v/>
      </c>
      <c r="E26" s="11">
        <f>IF($A26="","",SUMIFS(Invoices!$N$6:$N$305,Invoices!$A$6:$A$305,$A26&amp;""))</f>
        <v/>
      </c>
      <c r="F26" s="11">
        <f>IF($A26="","",SUMIFS(Invoices!$O$6:$O$305,Invoices!$A$6:$A$305,$A26&amp;""))</f>
        <v/>
      </c>
      <c r="G26" s="11">
        <f>IF($A26="","",SUMIFS(Invoices!$P$6:$P$305,Invoices!$A$6:$A$305,$A26&amp;""))</f>
        <v/>
      </c>
      <c r="H26" s="11">
        <f>IF($A26="","",SUMIFS(Invoices!$H$6:$H$305,Invoices!$A$6:$A$305,$A26&amp;"",Invoices!$G$6:$G$305,"Y"))</f>
        <v/>
      </c>
      <c r="I26" s="11">
        <f>IF($A26="","",SUMIFS(Invoices!$H$6:$H$305,Invoices!$A$6:$A$305,$A26&amp;"",Invoices!$Q$6:$Q$305,"Yes"))</f>
        <v/>
      </c>
      <c r="J26" s="12">
        <f>IF($A26="","",IF($B$106=0,0,$B26/$B$106))</f>
        <v/>
      </c>
      <c r="K26" s="11">
        <f>IF($A26="","",IF($I26&gt;0,"Yes","No"))</f>
        <v/>
      </c>
      <c r="L26" s="11">
        <f>IF($A26="","",IF($J26&gt;Settings!$B$5,"Yes","No"))</f>
        <v/>
      </c>
    </row>
    <row r="27">
      <c r="A27" s="10" t="n"/>
      <c r="B27" s="11">
        <f>IF($A27="","",SUMIFS(Invoices!$H$6:$H$305,Invoices!$A$6:$A$305,$A27&amp;""))</f>
        <v/>
      </c>
      <c r="C27" s="11">
        <f>IF($A27="","",SUMIFS(Invoices!$L$6:$L$305,Invoices!$A$6:$A$305,$A27&amp;""))</f>
        <v/>
      </c>
      <c r="D27" s="11">
        <f>IF($A27="","",SUMIFS(Invoices!$M$6:$M$305,Invoices!$A$6:$A$305,$A27&amp;""))</f>
        <v/>
      </c>
      <c r="E27" s="11">
        <f>IF($A27="","",SUMIFS(Invoices!$N$6:$N$305,Invoices!$A$6:$A$305,$A27&amp;""))</f>
        <v/>
      </c>
      <c r="F27" s="11">
        <f>IF($A27="","",SUMIFS(Invoices!$O$6:$O$305,Invoices!$A$6:$A$305,$A27&amp;""))</f>
        <v/>
      </c>
      <c r="G27" s="11">
        <f>IF($A27="","",SUMIFS(Invoices!$P$6:$P$305,Invoices!$A$6:$A$305,$A27&amp;""))</f>
        <v/>
      </c>
      <c r="H27" s="11">
        <f>IF($A27="","",SUMIFS(Invoices!$H$6:$H$305,Invoices!$A$6:$A$305,$A27&amp;"",Invoices!$G$6:$G$305,"Y"))</f>
        <v/>
      </c>
      <c r="I27" s="11">
        <f>IF($A27="","",SUMIFS(Invoices!$H$6:$H$305,Invoices!$A$6:$A$305,$A27&amp;"",Invoices!$Q$6:$Q$305,"Yes"))</f>
        <v/>
      </c>
      <c r="J27" s="12">
        <f>IF($A27="","",IF($B$106=0,0,$B27/$B$106))</f>
        <v/>
      </c>
      <c r="K27" s="11">
        <f>IF($A27="","",IF($I27&gt;0,"Yes","No"))</f>
        <v/>
      </c>
      <c r="L27" s="11">
        <f>IF($A27="","",IF($J27&gt;Settings!$B$5,"Yes","No"))</f>
        <v/>
      </c>
    </row>
    <row r="28">
      <c r="A28" s="10" t="n"/>
      <c r="B28" s="11">
        <f>IF($A28="","",SUMIFS(Invoices!$H$6:$H$305,Invoices!$A$6:$A$305,$A28&amp;""))</f>
        <v/>
      </c>
      <c r="C28" s="11">
        <f>IF($A28="","",SUMIFS(Invoices!$L$6:$L$305,Invoices!$A$6:$A$305,$A28&amp;""))</f>
        <v/>
      </c>
      <c r="D28" s="11">
        <f>IF($A28="","",SUMIFS(Invoices!$M$6:$M$305,Invoices!$A$6:$A$305,$A28&amp;""))</f>
        <v/>
      </c>
      <c r="E28" s="11">
        <f>IF($A28="","",SUMIFS(Invoices!$N$6:$N$305,Invoices!$A$6:$A$305,$A28&amp;""))</f>
        <v/>
      </c>
      <c r="F28" s="11">
        <f>IF($A28="","",SUMIFS(Invoices!$O$6:$O$305,Invoices!$A$6:$A$305,$A28&amp;""))</f>
        <v/>
      </c>
      <c r="G28" s="11">
        <f>IF($A28="","",SUMIFS(Invoices!$P$6:$P$305,Invoices!$A$6:$A$305,$A28&amp;""))</f>
        <v/>
      </c>
      <c r="H28" s="11">
        <f>IF($A28="","",SUMIFS(Invoices!$H$6:$H$305,Invoices!$A$6:$A$305,$A28&amp;"",Invoices!$G$6:$G$305,"Y"))</f>
        <v/>
      </c>
      <c r="I28" s="11">
        <f>IF($A28="","",SUMIFS(Invoices!$H$6:$H$305,Invoices!$A$6:$A$305,$A28&amp;"",Invoices!$Q$6:$Q$305,"Yes"))</f>
        <v/>
      </c>
      <c r="J28" s="12">
        <f>IF($A28="","",IF($B$106=0,0,$B28/$B$106))</f>
        <v/>
      </c>
      <c r="K28" s="11">
        <f>IF($A28="","",IF($I28&gt;0,"Yes","No"))</f>
        <v/>
      </c>
      <c r="L28" s="11">
        <f>IF($A28="","",IF($J28&gt;Settings!$B$5,"Yes","No"))</f>
        <v/>
      </c>
    </row>
    <row r="29">
      <c r="A29" s="10" t="n"/>
      <c r="B29" s="11">
        <f>IF($A29="","",SUMIFS(Invoices!$H$6:$H$305,Invoices!$A$6:$A$305,$A29&amp;""))</f>
        <v/>
      </c>
      <c r="C29" s="11">
        <f>IF($A29="","",SUMIFS(Invoices!$L$6:$L$305,Invoices!$A$6:$A$305,$A29&amp;""))</f>
        <v/>
      </c>
      <c r="D29" s="11">
        <f>IF($A29="","",SUMIFS(Invoices!$M$6:$M$305,Invoices!$A$6:$A$305,$A29&amp;""))</f>
        <v/>
      </c>
      <c r="E29" s="11">
        <f>IF($A29="","",SUMIFS(Invoices!$N$6:$N$305,Invoices!$A$6:$A$305,$A29&amp;""))</f>
        <v/>
      </c>
      <c r="F29" s="11">
        <f>IF($A29="","",SUMIFS(Invoices!$O$6:$O$305,Invoices!$A$6:$A$305,$A29&amp;""))</f>
        <v/>
      </c>
      <c r="G29" s="11">
        <f>IF($A29="","",SUMIFS(Invoices!$P$6:$P$305,Invoices!$A$6:$A$305,$A29&amp;""))</f>
        <v/>
      </c>
      <c r="H29" s="11">
        <f>IF($A29="","",SUMIFS(Invoices!$H$6:$H$305,Invoices!$A$6:$A$305,$A29&amp;"",Invoices!$G$6:$G$305,"Y"))</f>
        <v/>
      </c>
      <c r="I29" s="11">
        <f>IF($A29="","",SUMIFS(Invoices!$H$6:$H$305,Invoices!$A$6:$A$305,$A29&amp;"",Invoices!$Q$6:$Q$305,"Yes"))</f>
        <v/>
      </c>
      <c r="J29" s="12">
        <f>IF($A29="","",IF($B$106=0,0,$B29/$B$106))</f>
        <v/>
      </c>
      <c r="K29" s="11">
        <f>IF($A29="","",IF($I29&gt;0,"Yes","No"))</f>
        <v/>
      </c>
      <c r="L29" s="11">
        <f>IF($A29="","",IF($J29&gt;Settings!$B$5,"Yes","No"))</f>
        <v/>
      </c>
    </row>
    <row r="30">
      <c r="A30" s="10" t="n"/>
      <c r="B30" s="11">
        <f>IF($A30="","",SUMIFS(Invoices!$H$6:$H$305,Invoices!$A$6:$A$305,$A30&amp;""))</f>
        <v/>
      </c>
      <c r="C30" s="11">
        <f>IF($A30="","",SUMIFS(Invoices!$L$6:$L$305,Invoices!$A$6:$A$305,$A30&amp;""))</f>
        <v/>
      </c>
      <c r="D30" s="11">
        <f>IF($A30="","",SUMIFS(Invoices!$M$6:$M$305,Invoices!$A$6:$A$305,$A30&amp;""))</f>
        <v/>
      </c>
      <c r="E30" s="11">
        <f>IF($A30="","",SUMIFS(Invoices!$N$6:$N$305,Invoices!$A$6:$A$305,$A30&amp;""))</f>
        <v/>
      </c>
      <c r="F30" s="11">
        <f>IF($A30="","",SUMIFS(Invoices!$O$6:$O$305,Invoices!$A$6:$A$305,$A30&amp;""))</f>
        <v/>
      </c>
      <c r="G30" s="11">
        <f>IF($A30="","",SUMIFS(Invoices!$P$6:$P$305,Invoices!$A$6:$A$305,$A30&amp;""))</f>
        <v/>
      </c>
      <c r="H30" s="11">
        <f>IF($A30="","",SUMIFS(Invoices!$H$6:$H$305,Invoices!$A$6:$A$305,$A30&amp;"",Invoices!$G$6:$G$305,"Y"))</f>
        <v/>
      </c>
      <c r="I30" s="11">
        <f>IF($A30="","",SUMIFS(Invoices!$H$6:$H$305,Invoices!$A$6:$A$305,$A30&amp;"",Invoices!$Q$6:$Q$305,"Yes"))</f>
        <v/>
      </c>
      <c r="J30" s="12">
        <f>IF($A30="","",IF($B$106=0,0,$B30/$B$106))</f>
        <v/>
      </c>
      <c r="K30" s="11">
        <f>IF($A30="","",IF($I30&gt;0,"Yes","No"))</f>
        <v/>
      </c>
      <c r="L30" s="11">
        <f>IF($A30="","",IF($J30&gt;Settings!$B$5,"Yes","No"))</f>
        <v/>
      </c>
    </row>
    <row r="31">
      <c r="A31" s="10" t="n"/>
      <c r="B31" s="11">
        <f>IF($A31="","",SUMIFS(Invoices!$H$6:$H$305,Invoices!$A$6:$A$305,$A31&amp;""))</f>
        <v/>
      </c>
      <c r="C31" s="11">
        <f>IF($A31="","",SUMIFS(Invoices!$L$6:$L$305,Invoices!$A$6:$A$305,$A31&amp;""))</f>
        <v/>
      </c>
      <c r="D31" s="11">
        <f>IF($A31="","",SUMIFS(Invoices!$M$6:$M$305,Invoices!$A$6:$A$305,$A31&amp;""))</f>
        <v/>
      </c>
      <c r="E31" s="11">
        <f>IF($A31="","",SUMIFS(Invoices!$N$6:$N$305,Invoices!$A$6:$A$305,$A31&amp;""))</f>
        <v/>
      </c>
      <c r="F31" s="11">
        <f>IF($A31="","",SUMIFS(Invoices!$O$6:$O$305,Invoices!$A$6:$A$305,$A31&amp;""))</f>
        <v/>
      </c>
      <c r="G31" s="11">
        <f>IF($A31="","",SUMIFS(Invoices!$P$6:$P$305,Invoices!$A$6:$A$305,$A31&amp;""))</f>
        <v/>
      </c>
      <c r="H31" s="11">
        <f>IF($A31="","",SUMIFS(Invoices!$H$6:$H$305,Invoices!$A$6:$A$305,$A31&amp;"",Invoices!$G$6:$G$305,"Y"))</f>
        <v/>
      </c>
      <c r="I31" s="11">
        <f>IF($A31="","",SUMIFS(Invoices!$H$6:$H$305,Invoices!$A$6:$A$305,$A31&amp;"",Invoices!$Q$6:$Q$305,"Yes"))</f>
        <v/>
      </c>
      <c r="J31" s="12">
        <f>IF($A31="","",IF($B$106=0,0,$B31/$B$106))</f>
        <v/>
      </c>
      <c r="K31" s="11">
        <f>IF($A31="","",IF($I31&gt;0,"Yes","No"))</f>
        <v/>
      </c>
      <c r="L31" s="11">
        <f>IF($A31="","",IF($J31&gt;Settings!$B$5,"Yes","No"))</f>
        <v/>
      </c>
    </row>
    <row r="32">
      <c r="A32" s="10" t="n"/>
      <c r="B32" s="11">
        <f>IF($A32="","",SUMIFS(Invoices!$H$6:$H$305,Invoices!$A$6:$A$305,$A32&amp;""))</f>
        <v/>
      </c>
      <c r="C32" s="11">
        <f>IF($A32="","",SUMIFS(Invoices!$L$6:$L$305,Invoices!$A$6:$A$305,$A32&amp;""))</f>
        <v/>
      </c>
      <c r="D32" s="11">
        <f>IF($A32="","",SUMIFS(Invoices!$M$6:$M$305,Invoices!$A$6:$A$305,$A32&amp;""))</f>
        <v/>
      </c>
      <c r="E32" s="11">
        <f>IF($A32="","",SUMIFS(Invoices!$N$6:$N$305,Invoices!$A$6:$A$305,$A32&amp;""))</f>
        <v/>
      </c>
      <c r="F32" s="11">
        <f>IF($A32="","",SUMIFS(Invoices!$O$6:$O$305,Invoices!$A$6:$A$305,$A32&amp;""))</f>
        <v/>
      </c>
      <c r="G32" s="11">
        <f>IF($A32="","",SUMIFS(Invoices!$P$6:$P$305,Invoices!$A$6:$A$305,$A32&amp;""))</f>
        <v/>
      </c>
      <c r="H32" s="11">
        <f>IF($A32="","",SUMIFS(Invoices!$H$6:$H$305,Invoices!$A$6:$A$305,$A32&amp;"",Invoices!$G$6:$G$305,"Y"))</f>
        <v/>
      </c>
      <c r="I32" s="11">
        <f>IF($A32="","",SUMIFS(Invoices!$H$6:$H$305,Invoices!$A$6:$A$305,$A32&amp;"",Invoices!$Q$6:$Q$305,"Yes"))</f>
        <v/>
      </c>
      <c r="J32" s="12">
        <f>IF($A32="","",IF($B$106=0,0,$B32/$B$106))</f>
        <v/>
      </c>
      <c r="K32" s="11">
        <f>IF($A32="","",IF($I32&gt;0,"Yes","No"))</f>
        <v/>
      </c>
      <c r="L32" s="11">
        <f>IF($A32="","",IF($J32&gt;Settings!$B$5,"Yes","No"))</f>
        <v/>
      </c>
    </row>
    <row r="33">
      <c r="A33" s="10" t="n"/>
      <c r="B33" s="11">
        <f>IF($A33="","",SUMIFS(Invoices!$H$6:$H$305,Invoices!$A$6:$A$305,$A33&amp;""))</f>
        <v/>
      </c>
      <c r="C33" s="11">
        <f>IF($A33="","",SUMIFS(Invoices!$L$6:$L$305,Invoices!$A$6:$A$305,$A33&amp;""))</f>
        <v/>
      </c>
      <c r="D33" s="11">
        <f>IF($A33="","",SUMIFS(Invoices!$M$6:$M$305,Invoices!$A$6:$A$305,$A33&amp;""))</f>
        <v/>
      </c>
      <c r="E33" s="11">
        <f>IF($A33="","",SUMIFS(Invoices!$N$6:$N$305,Invoices!$A$6:$A$305,$A33&amp;""))</f>
        <v/>
      </c>
      <c r="F33" s="11">
        <f>IF($A33="","",SUMIFS(Invoices!$O$6:$O$305,Invoices!$A$6:$A$305,$A33&amp;""))</f>
        <v/>
      </c>
      <c r="G33" s="11">
        <f>IF($A33="","",SUMIFS(Invoices!$P$6:$P$305,Invoices!$A$6:$A$305,$A33&amp;""))</f>
        <v/>
      </c>
      <c r="H33" s="11">
        <f>IF($A33="","",SUMIFS(Invoices!$H$6:$H$305,Invoices!$A$6:$A$305,$A33&amp;"",Invoices!$G$6:$G$305,"Y"))</f>
        <v/>
      </c>
      <c r="I33" s="11">
        <f>IF($A33="","",SUMIFS(Invoices!$H$6:$H$305,Invoices!$A$6:$A$305,$A33&amp;"",Invoices!$Q$6:$Q$305,"Yes"))</f>
        <v/>
      </c>
      <c r="J33" s="12">
        <f>IF($A33="","",IF($B$106=0,0,$B33/$B$106))</f>
        <v/>
      </c>
      <c r="K33" s="11">
        <f>IF($A33="","",IF($I33&gt;0,"Yes","No"))</f>
        <v/>
      </c>
      <c r="L33" s="11">
        <f>IF($A33="","",IF($J33&gt;Settings!$B$5,"Yes","No"))</f>
        <v/>
      </c>
    </row>
    <row r="34">
      <c r="A34" s="10" t="n"/>
      <c r="B34" s="11">
        <f>IF($A34="","",SUMIFS(Invoices!$H$6:$H$305,Invoices!$A$6:$A$305,$A34&amp;""))</f>
        <v/>
      </c>
      <c r="C34" s="11">
        <f>IF($A34="","",SUMIFS(Invoices!$L$6:$L$305,Invoices!$A$6:$A$305,$A34&amp;""))</f>
        <v/>
      </c>
      <c r="D34" s="11">
        <f>IF($A34="","",SUMIFS(Invoices!$M$6:$M$305,Invoices!$A$6:$A$305,$A34&amp;""))</f>
        <v/>
      </c>
      <c r="E34" s="11">
        <f>IF($A34="","",SUMIFS(Invoices!$N$6:$N$305,Invoices!$A$6:$A$305,$A34&amp;""))</f>
        <v/>
      </c>
      <c r="F34" s="11">
        <f>IF($A34="","",SUMIFS(Invoices!$O$6:$O$305,Invoices!$A$6:$A$305,$A34&amp;""))</f>
        <v/>
      </c>
      <c r="G34" s="11">
        <f>IF($A34="","",SUMIFS(Invoices!$P$6:$P$305,Invoices!$A$6:$A$305,$A34&amp;""))</f>
        <v/>
      </c>
      <c r="H34" s="11">
        <f>IF($A34="","",SUMIFS(Invoices!$H$6:$H$305,Invoices!$A$6:$A$305,$A34&amp;"",Invoices!$G$6:$G$305,"Y"))</f>
        <v/>
      </c>
      <c r="I34" s="11">
        <f>IF($A34="","",SUMIFS(Invoices!$H$6:$H$305,Invoices!$A$6:$A$305,$A34&amp;"",Invoices!$Q$6:$Q$305,"Yes"))</f>
        <v/>
      </c>
      <c r="J34" s="12">
        <f>IF($A34="","",IF($B$106=0,0,$B34/$B$106))</f>
        <v/>
      </c>
      <c r="K34" s="11">
        <f>IF($A34="","",IF($I34&gt;0,"Yes","No"))</f>
        <v/>
      </c>
      <c r="L34" s="11">
        <f>IF($A34="","",IF($J34&gt;Settings!$B$5,"Yes","No"))</f>
        <v/>
      </c>
    </row>
    <row r="35">
      <c r="A35" s="10" t="n"/>
      <c r="B35" s="11">
        <f>IF($A35="","",SUMIFS(Invoices!$H$6:$H$305,Invoices!$A$6:$A$305,$A35&amp;""))</f>
        <v/>
      </c>
      <c r="C35" s="11">
        <f>IF($A35="","",SUMIFS(Invoices!$L$6:$L$305,Invoices!$A$6:$A$305,$A35&amp;""))</f>
        <v/>
      </c>
      <c r="D35" s="11">
        <f>IF($A35="","",SUMIFS(Invoices!$M$6:$M$305,Invoices!$A$6:$A$305,$A35&amp;""))</f>
        <v/>
      </c>
      <c r="E35" s="11">
        <f>IF($A35="","",SUMIFS(Invoices!$N$6:$N$305,Invoices!$A$6:$A$305,$A35&amp;""))</f>
        <v/>
      </c>
      <c r="F35" s="11">
        <f>IF($A35="","",SUMIFS(Invoices!$O$6:$O$305,Invoices!$A$6:$A$305,$A35&amp;""))</f>
        <v/>
      </c>
      <c r="G35" s="11">
        <f>IF($A35="","",SUMIFS(Invoices!$P$6:$P$305,Invoices!$A$6:$A$305,$A35&amp;""))</f>
        <v/>
      </c>
      <c r="H35" s="11">
        <f>IF($A35="","",SUMIFS(Invoices!$H$6:$H$305,Invoices!$A$6:$A$305,$A35&amp;"",Invoices!$G$6:$G$305,"Y"))</f>
        <v/>
      </c>
      <c r="I35" s="11">
        <f>IF($A35="","",SUMIFS(Invoices!$H$6:$H$305,Invoices!$A$6:$A$305,$A35&amp;"",Invoices!$Q$6:$Q$305,"Yes"))</f>
        <v/>
      </c>
      <c r="J35" s="12">
        <f>IF($A35="","",IF($B$106=0,0,$B35/$B$106))</f>
        <v/>
      </c>
      <c r="K35" s="11">
        <f>IF($A35="","",IF($I35&gt;0,"Yes","No"))</f>
        <v/>
      </c>
      <c r="L35" s="11">
        <f>IF($A35="","",IF($J35&gt;Settings!$B$5,"Yes","No"))</f>
        <v/>
      </c>
    </row>
    <row r="36">
      <c r="A36" s="10" t="n"/>
      <c r="B36" s="11">
        <f>IF($A36="","",SUMIFS(Invoices!$H$6:$H$305,Invoices!$A$6:$A$305,$A36&amp;""))</f>
        <v/>
      </c>
      <c r="C36" s="11">
        <f>IF($A36="","",SUMIFS(Invoices!$L$6:$L$305,Invoices!$A$6:$A$305,$A36&amp;""))</f>
        <v/>
      </c>
      <c r="D36" s="11">
        <f>IF($A36="","",SUMIFS(Invoices!$M$6:$M$305,Invoices!$A$6:$A$305,$A36&amp;""))</f>
        <v/>
      </c>
      <c r="E36" s="11">
        <f>IF($A36="","",SUMIFS(Invoices!$N$6:$N$305,Invoices!$A$6:$A$305,$A36&amp;""))</f>
        <v/>
      </c>
      <c r="F36" s="11">
        <f>IF($A36="","",SUMIFS(Invoices!$O$6:$O$305,Invoices!$A$6:$A$305,$A36&amp;""))</f>
        <v/>
      </c>
      <c r="G36" s="11">
        <f>IF($A36="","",SUMIFS(Invoices!$P$6:$P$305,Invoices!$A$6:$A$305,$A36&amp;""))</f>
        <v/>
      </c>
      <c r="H36" s="11">
        <f>IF($A36="","",SUMIFS(Invoices!$H$6:$H$305,Invoices!$A$6:$A$305,$A36&amp;"",Invoices!$G$6:$G$305,"Y"))</f>
        <v/>
      </c>
      <c r="I36" s="11">
        <f>IF($A36="","",SUMIFS(Invoices!$H$6:$H$305,Invoices!$A$6:$A$305,$A36&amp;"",Invoices!$Q$6:$Q$305,"Yes"))</f>
        <v/>
      </c>
      <c r="J36" s="12">
        <f>IF($A36="","",IF($B$106=0,0,$B36/$B$106))</f>
        <v/>
      </c>
      <c r="K36" s="11">
        <f>IF($A36="","",IF($I36&gt;0,"Yes","No"))</f>
        <v/>
      </c>
      <c r="L36" s="11">
        <f>IF($A36="","",IF($J36&gt;Settings!$B$5,"Yes","No"))</f>
        <v/>
      </c>
    </row>
    <row r="37">
      <c r="A37" s="10" t="n"/>
      <c r="B37" s="11">
        <f>IF($A37="","",SUMIFS(Invoices!$H$6:$H$305,Invoices!$A$6:$A$305,$A37&amp;""))</f>
        <v/>
      </c>
      <c r="C37" s="11">
        <f>IF($A37="","",SUMIFS(Invoices!$L$6:$L$305,Invoices!$A$6:$A$305,$A37&amp;""))</f>
        <v/>
      </c>
      <c r="D37" s="11">
        <f>IF($A37="","",SUMIFS(Invoices!$M$6:$M$305,Invoices!$A$6:$A$305,$A37&amp;""))</f>
        <v/>
      </c>
      <c r="E37" s="11">
        <f>IF($A37="","",SUMIFS(Invoices!$N$6:$N$305,Invoices!$A$6:$A$305,$A37&amp;""))</f>
        <v/>
      </c>
      <c r="F37" s="11">
        <f>IF($A37="","",SUMIFS(Invoices!$O$6:$O$305,Invoices!$A$6:$A$305,$A37&amp;""))</f>
        <v/>
      </c>
      <c r="G37" s="11">
        <f>IF($A37="","",SUMIFS(Invoices!$P$6:$P$305,Invoices!$A$6:$A$305,$A37&amp;""))</f>
        <v/>
      </c>
      <c r="H37" s="11">
        <f>IF($A37="","",SUMIFS(Invoices!$H$6:$H$305,Invoices!$A$6:$A$305,$A37&amp;"",Invoices!$G$6:$G$305,"Y"))</f>
        <v/>
      </c>
      <c r="I37" s="11">
        <f>IF($A37="","",SUMIFS(Invoices!$H$6:$H$305,Invoices!$A$6:$A$305,$A37&amp;"",Invoices!$Q$6:$Q$305,"Yes"))</f>
        <v/>
      </c>
      <c r="J37" s="12">
        <f>IF($A37="","",IF($B$106=0,0,$B37/$B$106))</f>
        <v/>
      </c>
      <c r="K37" s="11">
        <f>IF($A37="","",IF($I37&gt;0,"Yes","No"))</f>
        <v/>
      </c>
      <c r="L37" s="11">
        <f>IF($A37="","",IF($J37&gt;Settings!$B$5,"Yes","No"))</f>
        <v/>
      </c>
    </row>
    <row r="38">
      <c r="A38" s="10" t="n"/>
      <c r="B38" s="11">
        <f>IF($A38="","",SUMIFS(Invoices!$H$6:$H$305,Invoices!$A$6:$A$305,$A38&amp;""))</f>
        <v/>
      </c>
      <c r="C38" s="11">
        <f>IF($A38="","",SUMIFS(Invoices!$L$6:$L$305,Invoices!$A$6:$A$305,$A38&amp;""))</f>
        <v/>
      </c>
      <c r="D38" s="11">
        <f>IF($A38="","",SUMIFS(Invoices!$M$6:$M$305,Invoices!$A$6:$A$305,$A38&amp;""))</f>
        <v/>
      </c>
      <c r="E38" s="11">
        <f>IF($A38="","",SUMIFS(Invoices!$N$6:$N$305,Invoices!$A$6:$A$305,$A38&amp;""))</f>
        <v/>
      </c>
      <c r="F38" s="11">
        <f>IF($A38="","",SUMIFS(Invoices!$O$6:$O$305,Invoices!$A$6:$A$305,$A38&amp;""))</f>
        <v/>
      </c>
      <c r="G38" s="11">
        <f>IF($A38="","",SUMIFS(Invoices!$P$6:$P$305,Invoices!$A$6:$A$305,$A38&amp;""))</f>
        <v/>
      </c>
      <c r="H38" s="11">
        <f>IF($A38="","",SUMIFS(Invoices!$H$6:$H$305,Invoices!$A$6:$A$305,$A38&amp;"",Invoices!$G$6:$G$305,"Y"))</f>
        <v/>
      </c>
      <c r="I38" s="11">
        <f>IF($A38="","",SUMIFS(Invoices!$H$6:$H$305,Invoices!$A$6:$A$305,$A38&amp;"",Invoices!$Q$6:$Q$305,"Yes"))</f>
        <v/>
      </c>
      <c r="J38" s="12">
        <f>IF($A38="","",IF($B$106=0,0,$B38/$B$106))</f>
        <v/>
      </c>
      <c r="K38" s="11">
        <f>IF($A38="","",IF($I38&gt;0,"Yes","No"))</f>
        <v/>
      </c>
      <c r="L38" s="11">
        <f>IF($A38="","",IF($J38&gt;Settings!$B$5,"Yes","No"))</f>
        <v/>
      </c>
    </row>
    <row r="39">
      <c r="A39" s="10" t="n"/>
      <c r="B39" s="11">
        <f>IF($A39="","",SUMIFS(Invoices!$H$6:$H$305,Invoices!$A$6:$A$305,$A39&amp;""))</f>
        <v/>
      </c>
      <c r="C39" s="11">
        <f>IF($A39="","",SUMIFS(Invoices!$L$6:$L$305,Invoices!$A$6:$A$305,$A39&amp;""))</f>
        <v/>
      </c>
      <c r="D39" s="11">
        <f>IF($A39="","",SUMIFS(Invoices!$M$6:$M$305,Invoices!$A$6:$A$305,$A39&amp;""))</f>
        <v/>
      </c>
      <c r="E39" s="11">
        <f>IF($A39="","",SUMIFS(Invoices!$N$6:$N$305,Invoices!$A$6:$A$305,$A39&amp;""))</f>
        <v/>
      </c>
      <c r="F39" s="11">
        <f>IF($A39="","",SUMIFS(Invoices!$O$6:$O$305,Invoices!$A$6:$A$305,$A39&amp;""))</f>
        <v/>
      </c>
      <c r="G39" s="11">
        <f>IF($A39="","",SUMIFS(Invoices!$P$6:$P$305,Invoices!$A$6:$A$305,$A39&amp;""))</f>
        <v/>
      </c>
      <c r="H39" s="11">
        <f>IF($A39="","",SUMIFS(Invoices!$H$6:$H$305,Invoices!$A$6:$A$305,$A39&amp;"",Invoices!$G$6:$G$305,"Y"))</f>
        <v/>
      </c>
      <c r="I39" s="11">
        <f>IF($A39="","",SUMIFS(Invoices!$H$6:$H$305,Invoices!$A$6:$A$305,$A39&amp;"",Invoices!$Q$6:$Q$305,"Yes"))</f>
        <v/>
      </c>
      <c r="J39" s="12">
        <f>IF($A39="","",IF($B$106=0,0,$B39/$B$106))</f>
        <v/>
      </c>
      <c r="K39" s="11">
        <f>IF($A39="","",IF($I39&gt;0,"Yes","No"))</f>
        <v/>
      </c>
      <c r="L39" s="11">
        <f>IF($A39="","",IF($J39&gt;Settings!$B$5,"Yes","No"))</f>
        <v/>
      </c>
    </row>
    <row r="40">
      <c r="A40" s="10" t="n"/>
      <c r="B40" s="11">
        <f>IF($A40="","",SUMIFS(Invoices!$H$6:$H$305,Invoices!$A$6:$A$305,$A40&amp;""))</f>
        <v/>
      </c>
      <c r="C40" s="11">
        <f>IF($A40="","",SUMIFS(Invoices!$L$6:$L$305,Invoices!$A$6:$A$305,$A40&amp;""))</f>
        <v/>
      </c>
      <c r="D40" s="11">
        <f>IF($A40="","",SUMIFS(Invoices!$M$6:$M$305,Invoices!$A$6:$A$305,$A40&amp;""))</f>
        <v/>
      </c>
      <c r="E40" s="11">
        <f>IF($A40="","",SUMIFS(Invoices!$N$6:$N$305,Invoices!$A$6:$A$305,$A40&amp;""))</f>
        <v/>
      </c>
      <c r="F40" s="11">
        <f>IF($A40="","",SUMIFS(Invoices!$O$6:$O$305,Invoices!$A$6:$A$305,$A40&amp;""))</f>
        <v/>
      </c>
      <c r="G40" s="11">
        <f>IF($A40="","",SUMIFS(Invoices!$P$6:$P$305,Invoices!$A$6:$A$305,$A40&amp;""))</f>
        <v/>
      </c>
      <c r="H40" s="11">
        <f>IF($A40="","",SUMIFS(Invoices!$H$6:$H$305,Invoices!$A$6:$A$305,$A40&amp;"",Invoices!$G$6:$G$305,"Y"))</f>
        <v/>
      </c>
      <c r="I40" s="11">
        <f>IF($A40="","",SUMIFS(Invoices!$H$6:$H$305,Invoices!$A$6:$A$305,$A40&amp;"",Invoices!$Q$6:$Q$305,"Yes"))</f>
        <v/>
      </c>
      <c r="J40" s="12">
        <f>IF($A40="","",IF($B$106=0,0,$B40/$B$106))</f>
        <v/>
      </c>
      <c r="K40" s="11">
        <f>IF($A40="","",IF($I40&gt;0,"Yes","No"))</f>
        <v/>
      </c>
      <c r="L40" s="11">
        <f>IF($A40="","",IF($J40&gt;Settings!$B$5,"Yes","No"))</f>
        <v/>
      </c>
    </row>
    <row r="41">
      <c r="A41" s="10" t="n"/>
      <c r="B41" s="11">
        <f>IF($A41="","",SUMIFS(Invoices!$H$6:$H$305,Invoices!$A$6:$A$305,$A41&amp;""))</f>
        <v/>
      </c>
      <c r="C41" s="11">
        <f>IF($A41="","",SUMIFS(Invoices!$L$6:$L$305,Invoices!$A$6:$A$305,$A41&amp;""))</f>
        <v/>
      </c>
      <c r="D41" s="11">
        <f>IF($A41="","",SUMIFS(Invoices!$M$6:$M$305,Invoices!$A$6:$A$305,$A41&amp;""))</f>
        <v/>
      </c>
      <c r="E41" s="11">
        <f>IF($A41="","",SUMIFS(Invoices!$N$6:$N$305,Invoices!$A$6:$A$305,$A41&amp;""))</f>
        <v/>
      </c>
      <c r="F41" s="11">
        <f>IF($A41="","",SUMIFS(Invoices!$O$6:$O$305,Invoices!$A$6:$A$305,$A41&amp;""))</f>
        <v/>
      </c>
      <c r="G41" s="11">
        <f>IF($A41="","",SUMIFS(Invoices!$P$6:$P$305,Invoices!$A$6:$A$305,$A41&amp;""))</f>
        <v/>
      </c>
      <c r="H41" s="11">
        <f>IF($A41="","",SUMIFS(Invoices!$H$6:$H$305,Invoices!$A$6:$A$305,$A41&amp;"",Invoices!$G$6:$G$305,"Y"))</f>
        <v/>
      </c>
      <c r="I41" s="11">
        <f>IF($A41="","",SUMIFS(Invoices!$H$6:$H$305,Invoices!$A$6:$A$305,$A41&amp;"",Invoices!$Q$6:$Q$305,"Yes"))</f>
        <v/>
      </c>
      <c r="J41" s="12">
        <f>IF($A41="","",IF($B$106=0,0,$B41/$B$106))</f>
        <v/>
      </c>
      <c r="K41" s="11">
        <f>IF($A41="","",IF($I41&gt;0,"Yes","No"))</f>
        <v/>
      </c>
      <c r="L41" s="11">
        <f>IF($A41="","",IF($J41&gt;Settings!$B$5,"Yes","No"))</f>
        <v/>
      </c>
    </row>
    <row r="42">
      <c r="A42" s="10" t="n"/>
      <c r="B42" s="11">
        <f>IF($A42="","",SUMIFS(Invoices!$H$6:$H$305,Invoices!$A$6:$A$305,$A42&amp;""))</f>
        <v/>
      </c>
      <c r="C42" s="11">
        <f>IF($A42="","",SUMIFS(Invoices!$L$6:$L$305,Invoices!$A$6:$A$305,$A42&amp;""))</f>
        <v/>
      </c>
      <c r="D42" s="11">
        <f>IF($A42="","",SUMIFS(Invoices!$M$6:$M$305,Invoices!$A$6:$A$305,$A42&amp;""))</f>
        <v/>
      </c>
      <c r="E42" s="11">
        <f>IF($A42="","",SUMIFS(Invoices!$N$6:$N$305,Invoices!$A$6:$A$305,$A42&amp;""))</f>
        <v/>
      </c>
      <c r="F42" s="11">
        <f>IF($A42="","",SUMIFS(Invoices!$O$6:$O$305,Invoices!$A$6:$A$305,$A42&amp;""))</f>
        <v/>
      </c>
      <c r="G42" s="11">
        <f>IF($A42="","",SUMIFS(Invoices!$P$6:$P$305,Invoices!$A$6:$A$305,$A42&amp;""))</f>
        <v/>
      </c>
      <c r="H42" s="11">
        <f>IF($A42="","",SUMIFS(Invoices!$H$6:$H$305,Invoices!$A$6:$A$305,$A42&amp;"",Invoices!$G$6:$G$305,"Y"))</f>
        <v/>
      </c>
      <c r="I42" s="11">
        <f>IF($A42="","",SUMIFS(Invoices!$H$6:$H$305,Invoices!$A$6:$A$305,$A42&amp;"",Invoices!$Q$6:$Q$305,"Yes"))</f>
        <v/>
      </c>
      <c r="J42" s="12">
        <f>IF($A42="","",IF($B$106=0,0,$B42/$B$106))</f>
        <v/>
      </c>
      <c r="K42" s="11">
        <f>IF($A42="","",IF($I42&gt;0,"Yes","No"))</f>
        <v/>
      </c>
      <c r="L42" s="11">
        <f>IF($A42="","",IF($J42&gt;Settings!$B$5,"Yes","No"))</f>
        <v/>
      </c>
    </row>
    <row r="43">
      <c r="A43" s="10" t="n"/>
      <c r="B43" s="11">
        <f>IF($A43="","",SUMIFS(Invoices!$H$6:$H$305,Invoices!$A$6:$A$305,$A43&amp;""))</f>
        <v/>
      </c>
      <c r="C43" s="11">
        <f>IF($A43="","",SUMIFS(Invoices!$L$6:$L$305,Invoices!$A$6:$A$305,$A43&amp;""))</f>
        <v/>
      </c>
      <c r="D43" s="11">
        <f>IF($A43="","",SUMIFS(Invoices!$M$6:$M$305,Invoices!$A$6:$A$305,$A43&amp;""))</f>
        <v/>
      </c>
      <c r="E43" s="11">
        <f>IF($A43="","",SUMIFS(Invoices!$N$6:$N$305,Invoices!$A$6:$A$305,$A43&amp;""))</f>
        <v/>
      </c>
      <c r="F43" s="11">
        <f>IF($A43="","",SUMIFS(Invoices!$O$6:$O$305,Invoices!$A$6:$A$305,$A43&amp;""))</f>
        <v/>
      </c>
      <c r="G43" s="11">
        <f>IF($A43="","",SUMIFS(Invoices!$P$6:$P$305,Invoices!$A$6:$A$305,$A43&amp;""))</f>
        <v/>
      </c>
      <c r="H43" s="11">
        <f>IF($A43="","",SUMIFS(Invoices!$H$6:$H$305,Invoices!$A$6:$A$305,$A43&amp;"",Invoices!$G$6:$G$305,"Y"))</f>
        <v/>
      </c>
      <c r="I43" s="11">
        <f>IF($A43="","",SUMIFS(Invoices!$H$6:$H$305,Invoices!$A$6:$A$305,$A43&amp;"",Invoices!$Q$6:$Q$305,"Yes"))</f>
        <v/>
      </c>
      <c r="J43" s="12">
        <f>IF($A43="","",IF($B$106=0,0,$B43/$B$106))</f>
        <v/>
      </c>
      <c r="K43" s="11">
        <f>IF($A43="","",IF($I43&gt;0,"Yes","No"))</f>
        <v/>
      </c>
      <c r="L43" s="11">
        <f>IF($A43="","",IF($J43&gt;Settings!$B$5,"Yes","No"))</f>
        <v/>
      </c>
    </row>
    <row r="44">
      <c r="A44" s="10" t="n"/>
      <c r="B44" s="11">
        <f>IF($A44="","",SUMIFS(Invoices!$H$6:$H$305,Invoices!$A$6:$A$305,$A44&amp;""))</f>
        <v/>
      </c>
      <c r="C44" s="11">
        <f>IF($A44="","",SUMIFS(Invoices!$L$6:$L$305,Invoices!$A$6:$A$305,$A44&amp;""))</f>
        <v/>
      </c>
      <c r="D44" s="11">
        <f>IF($A44="","",SUMIFS(Invoices!$M$6:$M$305,Invoices!$A$6:$A$305,$A44&amp;""))</f>
        <v/>
      </c>
      <c r="E44" s="11">
        <f>IF($A44="","",SUMIFS(Invoices!$N$6:$N$305,Invoices!$A$6:$A$305,$A44&amp;""))</f>
        <v/>
      </c>
      <c r="F44" s="11">
        <f>IF($A44="","",SUMIFS(Invoices!$O$6:$O$305,Invoices!$A$6:$A$305,$A44&amp;""))</f>
        <v/>
      </c>
      <c r="G44" s="11">
        <f>IF($A44="","",SUMIFS(Invoices!$P$6:$P$305,Invoices!$A$6:$A$305,$A44&amp;""))</f>
        <v/>
      </c>
      <c r="H44" s="11">
        <f>IF($A44="","",SUMIFS(Invoices!$H$6:$H$305,Invoices!$A$6:$A$305,$A44&amp;"",Invoices!$G$6:$G$305,"Y"))</f>
        <v/>
      </c>
      <c r="I44" s="11">
        <f>IF($A44="","",SUMIFS(Invoices!$H$6:$H$305,Invoices!$A$6:$A$305,$A44&amp;"",Invoices!$Q$6:$Q$305,"Yes"))</f>
        <v/>
      </c>
      <c r="J44" s="12">
        <f>IF($A44="","",IF($B$106=0,0,$B44/$B$106))</f>
        <v/>
      </c>
      <c r="K44" s="11">
        <f>IF($A44="","",IF($I44&gt;0,"Yes","No"))</f>
        <v/>
      </c>
      <c r="L44" s="11">
        <f>IF($A44="","",IF($J44&gt;Settings!$B$5,"Yes","No"))</f>
        <v/>
      </c>
    </row>
    <row r="45">
      <c r="A45" s="10" t="n"/>
      <c r="B45" s="11">
        <f>IF($A45="","",SUMIFS(Invoices!$H$6:$H$305,Invoices!$A$6:$A$305,$A45&amp;""))</f>
        <v/>
      </c>
      <c r="C45" s="11">
        <f>IF($A45="","",SUMIFS(Invoices!$L$6:$L$305,Invoices!$A$6:$A$305,$A45&amp;""))</f>
        <v/>
      </c>
      <c r="D45" s="11">
        <f>IF($A45="","",SUMIFS(Invoices!$M$6:$M$305,Invoices!$A$6:$A$305,$A45&amp;""))</f>
        <v/>
      </c>
      <c r="E45" s="11">
        <f>IF($A45="","",SUMIFS(Invoices!$N$6:$N$305,Invoices!$A$6:$A$305,$A45&amp;""))</f>
        <v/>
      </c>
      <c r="F45" s="11">
        <f>IF($A45="","",SUMIFS(Invoices!$O$6:$O$305,Invoices!$A$6:$A$305,$A45&amp;""))</f>
        <v/>
      </c>
      <c r="G45" s="11">
        <f>IF($A45="","",SUMIFS(Invoices!$P$6:$P$305,Invoices!$A$6:$A$305,$A45&amp;""))</f>
        <v/>
      </c>
      <c r="H45" s="11">
        <f>IF($A45="","",SUMIFS(Invoices!$H$6:$H$305,Invoices!$A$6:$A$305,$A45&amp;"",Invoices!$G$6:$G$305,"Y"))</f>
        <v/>
      </c>
      <c r="I45" s="11">
        <f>IF($A45="","",SUMIFS(Invoices!$H$6:$H$305,Invoices!$A$6:$A$305,$A45&amp;"",Invoices!$Q$6:$Q$305,"Yes"))</f>
        <v/>
      </c>
      <c r="J45" s="12">
        <f>IF($A45="","",IF($B$106=0,0,$B45/$B$106))</f>
        <v/>
      </c>
      <c r="K45" s="11">
        <f>IF($A45="","",IF($I45&gt;0,"Yes","No"))</f>
        <v/>
      </c>
      <c r="L45" s="11">
        <f>IF($A45="","",IF($J45&gt;Settings!$B$5,"Yes","No"))</f>
        <v/>
      </c>
    </row>
    <row r="46">
      <c r="A46" s="10" t="n"/>
      <c r="B46" s="11">
        <f>IF($A46="","",SUMIFS(Invoices!$H$6:$H$305,Invoices!$A$6:$A$305,$A46&amp;""))</f>
        <v/>
      </c>
      <c r="C46" s="11">
        <f>IF($A46="","",SUMIFS(Invoices!$L$6:$L$305,Invoices!$A$6:$A$305,$A46&amp;""))</f>
        <v/>
      </c>
      <c r="D46" s="11">
        <f>IF($A46="","",SUMIFS(Invoices!$M$6:$M$305,Invoices!$A$6:$A$305,$A46&amp;""))</f>
        <v/>
      </c>
      <c r="E46" s="11">
        <f>IF($A46="","",SUMIFS(Invoices!$N$6:$N$305,Invoices!$A$6:$A$305,$A46&amp;""))</f>
        <v/>
      </c>
      <c r="F46" s="11">
        <f>IF($A46="","",SUMIFS(Invoices!$O$6:$O$305,Invoices!$A$6:$A$305,$A46&amp;""))</f>
        <v/>
      </c>
      <c r="G46" s="11">
        <f>IF($A46="","",SUMIFS(Invoices!$P$6:$P$305,Invoices!$A$6:$A$305,$A46&amp;""))</f>
        <v/>
      </c>
      <c r="H46" s="11">
        <f>IF($A46="","",SUMIFS(Invoices!$H$6:$H$305,Invoices!$A$6:$A$305,$A46&amp;"",Invoices!$G$6:$G$305,"Y"))</f>
        <v/>
      </c>
      <c r="I46" s="11">
        <f>IF($A46="","",SUMIFS(Invoices!$H$6:$H$305,Invoices!$A$6:$A$305,$A46&amp;"",Invoices!$Q$6:$Q$305,"Yes"))</f>
        <v/>
      </c>
      <c r="J46" s="12">
        <f>IF($A46="","",IF($B$106=0,0,$B46/$B$106))</f>
        <v/>
      </c>
      <c r="K46" s="11">
        <f>IF($A46="","",IF($I46&gt;0,"Yes","No"))</f>
        <v/>
      </c>
      <c r="L46" s="11">
        <f>IF($A46="","",IF($J46&gt;Settings!$B$5,"Yes","No"))</f>
        <v/>
      </c>
    </row>
    <row r="47">
      <c r="A47" s="10" t="n"/>
      <c r="B47" s="11">
        <f>IF($A47="","",SUMIFS(Invoices!$H$6:$H$305,Invoices!$A$6:$A$305,$A47&amp;""))</f>
        <v/>
      </c>
      <c r="C47" s="11">
        <f>IF($A47="","",SUMIFS(Invoices!$L$6:$L$305,Invoices!$A$6:$A$305,$A47&amp;""))</f>
        <v/>
      </c>
      <c r="D47" s="11">
        <f>IF($A47="","",SUMIFS(Invoices!$M$6:$M$305,Invoices!$A$6:$A$305,$A47&amp;""))</f>
        <v/>
      </c>
      <c r="E47" s="11">
        <f>IF($A47="","",SUMIFS(Invoices!$N$6:$N$305,Invoices!$A$6:$A$305,$A47&amp;""))</f>
        <v/>
      </c>
      <c r="F47" s="11">
        <f>IF($A47="","",SUMIFS(Invoices!$O$6:$O$305,Invoices!$A$6:$A$305,$A47&amp;""))</f>
        <v/>
      </c>
      <c r="G47" s="11">
        <f>IF($A47="","",SUMIFS(Invoices!$P$6:$P$305,Invoices!$A$6:$A$305,$A47&amp;""))</f>
        <v/>
      </c>
      <c r="H47" s="11">
        <f>IF($A47="","",SUMIFS(Invoices!$H$6:$H$305,Invoices!$A$6:$A$305,$A47&amp;"",Invoices!$G$6:$G$305,"Y"))</f>
        <v/>
      </c>
      <c r="I47" s="11">
        <f>IF($A47="","",SUMIFS(Invoices!$H$6:$H$305,Invoices!$A$6:$A$305,$A47&amp;"",Invoices!$Q$6:$Q$305,"Yes"))</f>
        <v/>
      </c>
      <c r="J47" s="12">
        <f>IF($A47="","",IF($B$106=0,0,$B47/$B$106))</f>
        <v/>
      </c>
      <c r="K47" s="11">
        <f>IF($A47="","",IF($I47&gt;0,"Yes","No"))</f>
        <v/>
      </c>
      <c r="L47" s="11">
        <f>IF($A47="","",IF($J47&gt;Settings!$B$5,"Yes","No"))</f>
        <v/>
      </c>
    </row>
    <row r="48">
      <c r="A48" s="10" t="n"/>
      <c r="B48" s="11">
        <f>IF($A48="","",SUMIFS(Invoices!$H$6:$H$305,Invoices!$A$6:$A$305,$A48&amp;""))</f>
        <v/>
      </c>
      <c r="C48" s="11">
        <f>IF($A48="","",SUMIFS(Invoices!$L$6:$L$305,Invoices!$A$6:$A$305,$A48&amp;""))</f>
        <v/>
      </c>
      <c r="D48" s="11">
        <f>IF($A48="","",SUMIFS(Invoices!$M$6:$M$305,Invoices!$A$6:$A$305,$A48&amp;""))</f>
        <v/>
      </c>
      <c r="E48" s="11">
        <f>IF($A48="","",SUMIFS(Invoices!$N$6:$N$305,Invoices!$A$6:$A$305,$A48&amp;""))</f>
        <v/>
      </c>
      <c r="F48" s="11">
        <f>IF($A48="","",SUMIFS(Invoices!$O$6:$O$305,Invoices!$A$6:$A$305,$A48&amp;""))</f>
        <v/>
      </c>
      <c r="G48" s="11">
        <f>IF($A48="","",SUMIFS(Invoices!$P$6:$P$305,Invoices!$A$6:$A$305,$A48&amp;""))</f>
        <v/>
      </c>
      <c r="H48" s="11">
        <f>IF($A48="","",SUMIFS(Invoices!$H$6:$H$305,Invoices!$A$6:$A$305,$A48&amp;"",Invoices!$G$6:$G$305,"Y"))</f>
        <v/>
      </c>
      <c r="I48" s="11">
        <f>IF($A48="","",SUMIFS(Invoices!$H$6:$H$305,Invoices!$A$6:$A$305,$A48&amp;"",Invoices!$Q$6:$Q$305,"Yes"))</f>
        <v/>
      </c>
      <c r="J48" s="12">
        <f>IF($A48="","",IF($B$106=0,0,$B48/$B$106))</f>
        <v/>
      </c>
      <c r="K48" s="11">
        <f>IF($A48="","",IF($I48&gt;0,"Yes","No"))</f>
        <v/>
      </c>
      <c r="L48" s="11">
        <f>IF($A48="","",IF($J48&gt;Settings!$B$5,"Yes","No"))</f>
        <v/>
      </c>
    </row>
    <row r="49">
      <c r="A49" s="10" t="n"/>
      <c r="B49" s="11">
        <f>IF($A49="","",SUMIFS(Invoices!$H$6:$H$305,Invoices!$A$6:$A$305,$A49&amp;""))</f>
        <v/>
      </c>
      <c r="C49" s="11">
        <f>IF($A49="","",SUMIFS(Invoices!$L$6:$L$305,Invoices!$A$6:$A$305,$A49&amp;""))</f>
        <v/>
      </c>
      <c r="D49" s="11">
        <f>IF($A49="","",SUMIFS(Invoices!$M$6:$M$305,Invoices!$A$6:$A$305,$A49&amp;""))</f>
        <v/>
      </c>
      <c r="E49" s="11">
        <f>IF($A49="","",SUMIFS(Invoices!$N$6:$N$305,Invoices!$A$6:$A$305,$A49&amp;""))</f>
        <v/>
      </c>
      <c r="F49" s="11">
        <f>IF($A49="","",SUMIFS(Invoices!$O$6:$O$305,Invoices!$A$6:$A$305,$A49&amp;""))</f>
        <v/>
      </c>
      <c r="G49" s="11">
        <f>IF($A49="","",SUMIFS(Invoices!$P$6:$P$305,Invoices!$A$6:$A$305,$A49&amp;""))</f>
        <v/>
      </c>
      <c r="H49" s="11">
        <f>IF($A49="","",SUMIFS(Invoices!$H$6:$H$305,Invoices!$A$6:$A$305,$A49&amp;"",Invoices!$G$6:$G$305,"Y"))</f>
        <v/>
      </c>
      <c r="I49" s="11">
        <f>IF($A49="","",SUMIFS(Invoices!$H$6:$H$305,Invoices!$A$6:$A$305,$A49&amp;"",Invoices!$Q$6:$Q$305,"Yes"))</f>
        <v/>
      </c>
      <c r="J49" s="12">
        <f>IF($A49="","",IF($B$106=0,0,$B49/$B$106))</f>
        <v/>
      </c>
      <c r="K49" s="11">
        <f>IF($A49="","",IF($I49&gt;0,"Yes","No"))</f>
        <v/>
      </c>
      <c r="L49" s="11">
        <f>IF($A49="","",IF($J49&gt;Settings!$B$5,"Yes","No"))</f>
        <v/>
      </c>
    </row>
    <row r="50">
      <c r="A50" s="10" t="n"/>
      <c r="B50" s="11">
        <f>IF($A50="","",SUMIFS(Invoices!$H$6:$H$305,Invoices!$A$6:$A$305,$A50&amp;""))</f>
        <v/>
      </c>
      <c r="C50" s="11">
        <f>IF($A50="","",SUMIFS(Invoices!$L$6:$L$305,Invoices!$A$6:$A$305,$A50&amp;""))</f>
        <v/>
      </c>
      <c r="D50" s="11">
        <f>IF($A50="","",SUMIFS(Invoices!$M$6:$M$305,Invoices!$A$6:$A$305,$A50&amp;""))</f>
        <v/>
      </c>
      <c r="E50" s="11">
        <f>IF($A50="","",SUMIFS(Invoices!$N$6:$N$305,Invoices!$A$6:$A$305,$A50&amp;""))</f>
        <v/>
      </c>
      <c r="F50" s="11">
        <f>IF($A50="","",SUMIFS(Invoices!$O$6:$O$305,Invoices!$A$6:$A$305,$A50&amp;""))</f>
        <v/>
      </c>
      <c r="G50" s="11">
        <f>IF($A50="","",SUMIFS(Invoices!$P$6:$P$305,Invoices!$A$6:$A$305,$A50&amp;""))</f>
        <v/>
      </c>
      <c r="H50" s="11">
        <f>IF($A50="","",SUMIFS(Invoices!$H$6:$H$305,Invoices!$A$6:$A$305,$A50&amp;"",Invoices!$G$6:$G$305,"Y"))</f>
        <v/>
      </c>
      <c r="I50" s="11">
        <f>IF($A50="","",SUMIFS(Invoices!$H$6:$H$305,Invoices!$A$6:$A$305,$A50&amp;"",Invoices!$Q$6:$Q$305,"Yes"))</f>
        <v/>
      </c>
      <c r="J50" s="12">
        <f>IF($A50="","",IF($B$106=0,0,$B50/$B$106))</f>
        <v/>
      </c>
      <c r="K50" s="11">
        <f>IF($A50="","",IF($I50&gt;0,"Yes","No"))</f>
        <v/>
      </c>
      <c r="L50" s="11">
        <f>IF($A50="","",IF($J50&gt;Settings!$B$5,"Yes","No"))</f>
        <v/>
      </c>
    </row>
    <row r="51">
      <c r="A51" s="10" t="n"/>
      <c r="B51" s="11">
        <f>IF($A51="","",SUMIFS(Invoices!$H$6:$H$305,Invoices!$A$6:$A$305,$A51&amp;""))</f>
        <v/>
      </c>
      <c r="C51" s="11">
        <f>IF($A51="","",SUMIFS(Invoices!$L$6:$L$305,Invoices!$A$6:$A$305,$A51&amp;""))</f>
        <v/>
      </c>
      <c r="D51" s="11">
        <f>IF($A51="","",SUMIFS(Invoices!$M$6:$M$305,Invoices!$A$6:$A$305,$A51&amp;""))</f>
        <v/>
      </c>
      <c r="E51" s="11">
        <f>IF($A51="","",SUMIFS(Invoices!$N$6:$N$305,Invoices!$A$6:$A$305,$A51&amp;""))</f>
        <v/>
      </c>
      <c r="F51" s="11">
        <f>IF($A51="","",SUMIFS(Invoices!$O$6:$O$305,Invoices!$A$6:$A$305,$A51&amp;""))</f>
        <v/>
      </c>
      <c r="G51" s="11">
        <f>IF($A51="","",SUMIFS(Invoices!$P$6:$P$305,Invoices!$A$6:$A$305,$A51&amp;""))</f>
        <v/>
      </c>
      <c r="H51" s="11">
        <f>IF($A51="","",SUMIFS(Invoices!$H$6:$H$305,Invoices!$A$6:$A$305,$A51&amp;"",Invoices!$G$6:$G$305,"Y"))</f>
        <v/>
      </c>
      <c r="I51" s="11">
        <f>IF($A51="","",SUMIFS(Invoices!$H$6:$H$305,Invoices!$A$6:$A$305,$A51&amp;"",Invoices!$Q$6:$Q$305,"Yes"))</f>
        <v/>
      </c>
      <c r="J51" s="12">
        <f>IF($A51="","",IF($B$106=0,0,$B51/$B$106))</f>
        <v/>
      </c>
      <c r="K51" s="11">
        <f>IF($A51="","",IF($I51&gt;0,"Yes","No"))</f>
        <v/>
      </c>
      <c r="L51" s="11">
        <f>IF($A51="","",IF($J51&gt;Settings!$B$5,"Yes","No"))</f>
        <v/>
      </c>
    </row>
    <row r="52">
      <c r="A52" s="10" t="n"/>
      <c r="B52" s="11">
        <f>IF($A52="","",SUMIFS(Invoices!$H$6:$H$305,Invoices!$A$6:$A$305,$A52&amp;""))</f>
        <v/>
      </c>
      <c r="C52" s="11">
        <f>IF($A52="","",SUMIFS(Invoices!$L$6:$L$305,Invoices!$A$6:$A$305,$A52&amp;""))</f>
        <v/>
      </c>
      <c r="D52" s="11">
        <f>IF($A52="","",SUMIFS(Invoices!$M$6:$M$305,Invoices!$A$6:$A$305,$A52&amp;""))</f>
        <v/>
      </c>
      <c r="E52" s="11">
        <f>IF($A52="","",SUMIFS(Invoices!$N$6:$N$305,Invoices!$A$6:$A$305,$A52&amp;""))</f>
        <v/>
      </c>
      <c r="F52" s="11">
        <f>IF($A52="","",SUMIFS(Invoices!$O$6:$O$305,Invoices!$A$6:$A$305,$A52&amp;""))</f>
        <v/>
      </c>
      <c r="G52" s="11">
        <f>IF($A52="","",SUMIFS(Invoices!$P$6:$P$305,Invoices!$A$6:$A$305,$A52&amp;""))</f>
        <v/>
      </c>
      <c r="H52" s="11">
        <f>IF($A52="","",SUMIFS(Invoices!$H$6:$H$305,Invoices!$A$6:$A$305,$A52&amp;"",Invoices!$G$6:$G$305,"Y"))</f>
        <v/>
      </c>
      <c r="I52" s="11">
        <f>IF($A52="","",SUMIFS(Invoices!$H$6:$H$305,Invoices!$A$6:$A$305,$A52&amp;"",Invoices!$Q$6:$Q$305,"Yes"))</f>
        <v/>
      </c>
      <c r="J52" s="12">
        <f>IF($A52="","",IF($B$106=0,0,$B52/$B$106))</f>
        <v/>
      </c>
      <c r="K52" s="11">
        <f>IF($A52="","",IF($I52&gt;0,"Yes","No"))</f>
        <v/>
      </c>
      <c r="L52" s="11">
        <f>IF($A52="","",IF($J52&gt;Settings!$B$5,"Yes","No"))</f>
        <v/>
      </c>
    </row>
    <row r="53">
      <c r="A53" s="10" t="n"/>
      <c r="B53" s="11">
        <f>IF($A53="","",SUMIFS(Invoices!$H$6:$H$305,Invoices!$A$6:$A$305,$A53&amp;""))</f>
        <v/>
      </c>
      <c r="C53" s="11">
        <f>IF($A53="","",SUMIFS(Invoices!$L$6:$L$305,Invoices!$A$6:$A$305,$A53&amp;""))</f>
        <v/>
      </c>
      <c r="D53" s="11">
        <f>IF($A53="","",SUMIFS(Invoices!$M$6:$M$305,Invoices!$A$6:$A$305,$A53&amp;""))</f>
        <v/>
      </c>
      <c r="E53" s="11">
        <f>IF($A53="","",SUMIFS(Invoices!$N$6:$N$305,Invoices!$A$6:$A$305,$A53&amp;""))</f>
        <v/>
      </c>
      <c r="F53" s="11">
        <f>IF($A53="","",SUMIFS(Invoices!$O$6:$O$305,Invoices!$A$6:$A$305,$A53&amp;""))</f>
        <v/>
      </c>
      <c r="G53" s="11">
        <f>IF($A53="","",SUMIFS(Invoices!$P$6:$P$305,Invoices!$A$6:$A$305,$A53&amp;""))</f>
        <v/>
      </c>
      <c r="H53" s="11">
        <f>IF($A53="","",SUMIFS(Invoices!$H$6:$H$305,Invoices!$A$6:$A$305,$A53&amp;"",Invoices!$G$6:$G$305,"Y"))</f>
        <v/>
      </c>
      <c r="I53" s="11">
        <f>IF($A53="","",SUMIFS(Invoices!$H$6:$H$305,Invoices!$A$6:$A$305,$A53&amp;"",Invoices!$Q$6:$Q$305,"Yes"))</f>
        <v/>
      </c>
      <c r="J53" s="12">
        <f>IF($A53="","",IF($B$106=0,0,$B53/$B$106))</f>
        <v/>
      </c>
      <c r="K53" s="11">
        <f>IF($A53="","",IF($I53&gt;0,"Yes","No"))</f>
        <v/>
      </c>
      <c r="L53" s="11">
        <f>IF($A53="","",IF($J53&gt;Settings!$B$5,"Yes","No"))</f>
        <v/>
      </c>
    </row>
    <row r="54">
      <c r="A54" s="10" t="n"/>
      <c r="B54" s="11">
        <f>IF($A54="","",SUMIFS(Invoices!$H$6:$H$305,Invoices!$A$6:$A$305,$A54&amp;""))</f>
        <v/>
      </c>
      <c r="C54" s="11">
        <f>IF($A54="","",SUMIFS(Invoices!$L$6:$L$305,Invoices!$A$6:$A$305,$A54&amp;""))</f>
        <v/>
      </c>
      <c r="D54" s="11">
        <f>IF($A54="","",SUMIFS(Invoices!$M$6:$M$305,Invoices!$A$6:$A$305,$A54&amp;""))</f>
        <v/>
      </c>
      <c r="E54" s="11">
        <f>IF($A54="","",SUMIFS(Invoices!$N$6:$N$305,Invoices!$A$6:$A$305,$A54&amp;""))</f>
        <v/>
      </c>
      <c r="F54" s="11">
        <f>IF($A54="","",SUMIFS(Invoices!$O$6:$O$305,Invoices!$A$6:$A$305,$A54&amp;""))</f>
        <v/>
      </c>
      <c r="G54" s="11">
        <f>IF($A54="","",SUMIFS(Invoices!$P$6:$P$305,Invoices!$A$6:$A$305,$A54&amp;""))</f>
        <v/>
      </c>
      <c r="H54" s="11">
        <f>IF($A54="","",SUMIFS(Invoices!$H$6:$H$305,Invoices!$A$6:$A$305,$A54&amp;"",Invoices!$G$6:$G$305,"Y"))</f>
        <v/>
      </c>
      <c r="I54" s="11">
        <f>IF($A54="","",SUMIFS(Invoices!$H$6:$H$305,Invoices!$A$6:$A$305,$A54&amp;"",Invoices!$Q$6:$Q$305,"Yes"))</f>
        <v/>
      </c>
      <c r="J54" s="12">
        <f>IF($A54="","",IF($B$106=0,0,$B54/$B$106))</f>
        <v/>
      </c>
      <c r="K54" s="11">
        <f>IF($A54="","",IF($I54&gt;0,"Yes","No"))</f>
        <v/>
      </c>
      <c r="L54" s="11">
        <f>IF($A54="","",IF($J54&gt;Settings!$B$5,"Yes","No"))</f>
        <v/>
      </c>
    </row>
    <row r="55">
      <c r="A55" s="10" t="n"/>
      <c r="B55" s="11">
        <f>IF($A55="","",SUMIFS(Invoices!$H$6:$H$305,Invoices!$A$6:$A$305,$A55&amp;""))</f>
        <v/>
      </c>
      <c r="C55" s="11">
        <f>IF($A55="","",SUMIFS(Invoices!$L$6:$L$305,Invoices!$A$6:$A$305,$A55&amp;""))</f>
        <v/>
      </c>
      <c r="D55" s="11">
        <f>IF($A55="","",SUMIFS(Invoices!$M$6:$M$305,Invoices!$A$6:$A$305,$A55&amp;""))</f>
        <v/>
      </c>
      <c r="E55" s="11">
        <f>IF($A55="","",SUMIFS(Invoices!$N$6:$N$305,Invoices!$A$6:$A$305,$A55&amp;""))</f>
        <v/>
      </c>
      <c r="F55" s="11">
        <f>IF($A55="","",SUMIFS(Invoices!$O$6:$O$305,Invoices!$A$6:$A$305,$A55&amp;""))</f>
        <v/>
      </c>
      <c r="G55" s="11">
        <f>IF($A55="","",SUMIFS(Invoices!$P$6:$P$305,Invoices!$A$6:$A$305,$A55&amp;""))</f>
        <v/>
      </c>
      <c r="H55" s="11">
        <f>IF($A55="","",SUMIFS(Invoices!$H$6:$H$305,Invoices!$A$6:$A$305,$A55&amp;"",Invoices!$G$6:$G$305,"Y"))</f>
        <v/>
      </c>
      <c r="I55" s="11">
        <f>IF($A55="","",SUMIFS(Invoices!$H$6:$H$305,Invoices!$A$6:$A$305,$A55&amp;"",Invoices!$Q$6:$Q$305,"Yes"))</f>
        <v/>
      </c>
      <c r="J55" s="12">
        <f>IF($A55="","",IF($B$106=0,0,$B55/$B$106))</f>
        <v/>
      </c>
      <c r="K55" s="11">
        <f>IF($A55="","",IF($I55&gt;0,"Yes","No"))</f>
        <v/>
      </c>
      <c r="L55" s="11">
        <f>IF($A55="","",IF($J55&gt;Settings!$B$5,"Yes","No"))</f>
        <v/>
      </c>
    </row>
    <row r="56">
      <c r="A56" s="10" t="n"/>
      <c r="B56" s="11">
        <f>IF($A56="","",SUMIFS(Invoices!$H$6:$H$305,Invoices!$A$6:$A$305,$A56&amp;""))</f>
        <v/>
      </c>
      <c r="C56" s="11">
        <f>IF($A56="","",SUMIFS(Invoices!$L$6:$L$305,Invoices!$A$6:$A$305,$A56&amp;""))</f>
        <v/>
      </c>
      <c r="D56" s="11">
        <f>IF($A56="","",SUMIFS(Invoices!$M$6:$M$305,Invoices!$A$6:$A$305,$A56&amp;""))</f>
        <v/>
      </c>
      <c r="E56" s="11">
        <f>IF($A56="","",SUMIFS(Invoices!$N$6:$N$305,Invoices!$A$6:$A$305,$A56&amp;""))</f>
        <v/>
      </c>
      <c r="F56" s="11">
        <f>IF($A56="","",SUMIFS(Invoices!$O$6:$O$305,Invoices!$A$6:$A$305,$A56&amp;""))</f>
        <v/>
      </c>
      <c r="G56" s="11">
        <f>IF($A56="","",SUMIFS(Invoices!$P$6:$P$305,Invoices!$A$6:$A$305,$A56&amp;""))</f>
        <v/>
      </c>
      <c r="H56" s="11">
        <f>IF($A56="","",SUMIFS(Invoices!$H$6:$H$305,Invoices!$A$6:$A$305,$A56&amp;"",Invoices!$G$6:$G$305,"Y"))</f>
        <v/>
      </c>
      <c r="I56" s="11">
        <f>IF($A56="","",SUMIFS(Invoices!$H$6:$H$305,Invoices!$A$6:$A$305,$A56&amp;"",Invoices!$Q$6:$Q$305,"Yes"))</f>
        <v/>
      </c>
      <c r="J56" s="12">
        <f>IF($A56="","",IF($B$106=0,0,$B56/$B$106))</f>
        <v/>
      </c>
      <c r="K56" s="11">
        <f>IF($A56="","",IF($I56&gt;0,"Yes","No"))</f>
        <v/>
      </c>
      <c r="L56" s="11">
        <f>IF($A56="","",IF($J56&gt;Settings!$B$5,"Yes","No"))</f>
        <v/>
      </c>
    </row>
    <row r="57">
      <c r="A57" s="10" t="n"/>
      <c r="B57" s="11">
        <f>IF($A57="","",SUMIFS(Invoices!$H$6:$H$305,Invoices!$A$6:$A$305,$A57&amp;""))</f>
        <v/>
      </c>
      <c r="C57" s="11">
        <f>IF($A57="","",SUMIFS(Invoices!$L$6:$L$305,Invoices!$A$6:$A$305,$A57&amp;""))</f>
        <v/>
      </c>
      <c r="D57" s="11">
        <f>IF($A57="","",SUMIFS(Invoices!$M$6:$M$305,Invoices!$A$6:$A$305,$A57&amp;""))</f>
        <v/>
      </c>
      <c r="E57" s="11">
        <f>IF($A57="","",SUMIFS(Invoices!$N$6:$N$305,Invoices!$A$6:$A$305,$A57&amp;""))</f>
        <v/>
      </c>
      <c r="F57" s="11">
        <f>IF($A57="","",SUMIFS(Invoices!$O$6:$O$305,Invoices!$A$6:$A$305,$A57&amp;""))</f>
        <v/>
      </c>
      <c r="G57" s="11">
        <f>IF($A57="","",SUMIFS(Invoices!$P$6:$P$305,Invoices!$A$6:$A$305,$A57&amp;""))</f>
        <v/>
      </c>
      <c r="H57" s="11">
        <f>IF($A57="","",SUMIFS(Invoices!$H$6:$H$305,Invoices!$A$6:$A$305,$A57&amp;"",Invoices!$G$6:$G$305,"Y"))</f>
        <v/>
      </c>
      <c r="I57" s="11">
        <f>IF($A57="","",SUMIFS(Invoices!$H$6:$H$305,Invoices!$A$6:$A$305,$A57&amp;"",Invoices!$Q$6:$Q$305,"Yes"))</f>
        <v/>
      </c>
      <c r="J57" s="12">
        <f>IF($A57="","",IF($B$106=0,0,$B57/$B$106))</f>
        <v/>
      </c>
      <c r="K57" s="11">
        <f>IF($A57="","",IF($I57&gt;0,"Yes","No"))</f>
        <v/>
      </c>
      <c r="L57" s="11">
        <f>IF($A57="","",IF($J57&gt;Settings!$B$5,"Yes","No"))</f>
        <v/>
      </c>
    </row>
    <row r="58">
      <c r="A58" s="10" t="n"/>
      <c r="B58" s="11">
        <f>IF($A58="","",SUMIFS(Invoices!$H$6:$H$305,Invoices!$A$6:$A$305,$A58&amp;""))</f>
        <v/>
      </c>
      <c r="C58" s="11">
        <f>IF($A58="","",SUMIFS(Invoices!$L$6:$L$305,Invoices!$A$6:$A$305,$A58&amp;""))</f>
        <v/>
      </c>
      <c r="D58" s="11">
        <f>IF($A58="","",SUMIFS(Invoices!$M$6:$M$305,Invoices!$A$6:$A$305,$A58&amp;""))</f>
        <v/>
      </c>
      <c r="E58" s="11">
        <f>IF($A58="","",SUMIFS(Invoices!$N$6:$N$305,Invoices!$A$6:$A$305,$A58&amp;""))</f>
        <v/>
      </c>
      <c r="F58" s="11">
        <f>IF($A58="","",SUMIFS(Invoices!$O$6:$O$305,Invoices!$A$6:$A$305,$A58&amp;""))</f>
        <v/>
      </c>
      <c r="G58" s="11">
        <f>IF($A58="","",SUMIFS(Invoices!$P$6:$P$305,Invoices!$A$6:$A$305,$A58&amp;""))</f>
        <v/>
      </c>
      <c r="H58" s="11">
        <f>IF($A58="","",SUMIFS(Invoices!$H$6:$H$305,Invoices!$A$6:$A$305,$A58&amp;"",Invoices!$G$6:$G$305,"Y"))</f>
        <v/>
      </c>
      <c r="I58" s="11">
        <f>IF($A58="","",SUMIFS(Invoices!$H$6:$H$305,Invoices!$A$6:$A$305,$A58&amp;"",Invoices!$Q$6:$Q$305,"Yes"))</f>
        <v/>
      </c>
      <c r="J58" s="12">
        <f>IF($A58="","",IF($B$106=0,0,$B58/$B$106))</f>
        <v/>
      </c>
      <c r="K58" s="11">
        <f>IF($A58="","",IF($I58&gt;0,"Yes","No"))</f>
        <v/>
      </c>
      <c r="L58" s="11">
        <f>IF($A58="","",IF($J58&gt;Settings!$B$5,"Yes","No"))</f>
        <v/>
      </c>
    </row>
    <row r="59">
      <c r="A59" s="10" t="n"/>
      <c r="B59" s="11">
        <f>IF($A59="","",SUMIFS(Invoices!$H$6:$H$305,Invoices!$A$6:$A$305,$A59&amp;""))</f>
        <v/>
      </c>
      <c r="C59" s="11">
        <f>IF($A59="","",SUMIFS(Invoices!$L$6:$L$305,Invoices!$A$6:$A$305,$A59&amp;""))</f>
        <v/>
      </c>
      <c r="D59" s="11">
        <f>IF($A59="","",SUMIFS(Invoices!$M$6:$M$305,Invoices!$A$6:$A$305,$A59&amp;""))</f>
        <v/>
      </c>
      <c r="E59" s="11">
        <f>IF($A59="","",SUMIFS(Invoices!$N$6:$N$305,Invoices!$A$6:$A$305,$A59&amp;""))</f>
        <v/>
      </c>
      <c r="F59" s="11">
        <f>IF($A59="","",SUMIFS(Invoices!$O$6:$O$305,Invoices!$A$6:$A$305,$A59&amp;""))</f>
        <v/>
      </c>
      <c r="G59" s="11">
        <f>IF($A59="","",SUMIFS(Invoices!$P$6:$P$305,Invoices!$A$6:$A$305,$A59&amp;""))</f>
        <v/>
      </c>
      <c r="H59" s="11">
        <f>IF($A59="","",SUMIFS(Invoices!$H$6:$H$305,Invoices!$A$6:$A$305,$A59&amp;"",Invoices!$G$6:$G$305,"Y"))</f>
        <v/>
      </c>
      <c r="I59" s="11">
        <f>IF($A59="","",SUMIFS(Invoices!$H$6:$H$305,Invoices!$A$6:$A$305,$A59&amp;"",Invoices!$Q$6:$Q$305,"Yes"))</f>
        <v/>
      </c>
      <c r="J59" s="12">
        <f>IF($A59="","",IF($B$106=0,0,$B59/$B$106))</f>
        <v/>
      </c>
      <c r="K59" s="11">
        <f>IF($A59="","",IF($I59&gt;0,"Yes","No"))</f>
        <v/>
      </c>
      <c r="L59" s="11">
        <f>IF($A59="","",IF($J59&gt;Settings!$B$5,"Yes","No"))</f>
        <v/>
      </c>
    </row>
    <row r="60">
      <c r="A60" s="10" t="n"/>
      <c r="B60" s="11">
        <f>IF($A60="","",SUMIFS(Invoices!$H$6:$H$305,Invoices!$A$6:$A$305,$A60&amp;""))</f>
        <v/>
      </c>
      <c r="C60" s="11">
        <f>IF($A60="","",SUMIFS(Invoices!$L$6:$L$305,Invoices!$A$6:$A$305,$A60&amp;""))</f>
        <v/>
      </c>
      <c r="D60" s="11">
        <f>IF($A60="","",SUMIFS(Invoices!$M$6:$M$305,Invoices!$A$6:$A$305,$A60&amp;""))</f>
        <v/>
      </c>
      <c r="E60" s="11">
        <f>IF($A60="","",SUMIFS(Invoices!$N$6:$N$305,Invoices!$A$6:$A$305,$A60&amp;""))</f>
        <v/>
      </c>
      <c r="F60" s="11">
        <f>IF($A60="","",SUMIFS(Invoices!$O$6:$O$305,Invoices!$A$6:$A$305,$A60&amp;""))</f>
        <v/>
      </c>
      <c r="G60" s="11">
        <f>IF($A60="","",SUMIFS(Invoices!$P$6:$P$305,Invoices!$A$6:$A$305,$A60&amp;""))</f>
        <v/>
      </c>
      <c r="H60" s="11">
        <f>IF($A60="","",SUMIFS(Invoices!$H$6:$H$305,Invoices!$A$6:$A$305,$A60&amp;"",Invoices!$G$6:$G$305,"Y"))</f>
        <v/>
      </c>
      <c r="I60" s="11">
        <f>IF($A60="","",SUMIFS(Invoices!$H$6:$H$305,Invoices!$A$6:$A$305,$A60&amp;"",Invoices!$Q$6:$Q$305,"Yes"))</f>
        <v/>
      </c>
      <c r="J60" s="12">
        <f>IF($A60="","",IF($B$106=0,0,$B60/$B$106))</f>
        <v/>
      </c>
      <c r="K60" s="11">
        <f>IF($A60="","",IF($I60&gt;0,"Yes","No"))</f>
        <v/>
      </c>
      <c r="L60" s="11">
        <f>IF($A60="","",IF($J60&gt;Settings!$B$5,"Yes","No"))</f>
        <v/>
      </c>
    </row>
    <row r="61">
      <c r="A61" s="10" t="n"/>
      <c r="B61" s="11">
        <f>IF($A61="","",SUMIFS(Invoices!$H$6:$H$305,Invoices!$A$6:$A$305,$A61&amp;""))</f>
        <v/>
      </c>
      <c r="C61" s="11">
        <f>IF($A61="","",SUMIFS(Invoices!$L$6:$L$305,Invoices!$A$6:$A$305,$A61&amp;""))</f>
        <v/>
      </c>
      <c r="D61" s="11">
        <f>IF($A61="","",SUMIFS(Invoices!$M$6:$M$305,Invoices!$A$6:$A$305,$A61&amp;""))</f>
        <v/>
      </c>
      <c r="E61" s="11">
        <f>IF($A61="","",SUMIFS(Invoices!$N$6:$N$305,Invoices!$A$6:$A$305,$A61&amp;""))</f>
        <v/>
      </c>
      <c r="F61" s="11">
        <f>IF($A61="","",SUMIFS(Invoices!$O$6:$O$305,Invoices!$A$6:$A$305,$A61&amp;""))</f>
        <v/>
      </c>
      <c r="G61" s="11">
        <f>IF($A61="","",SUMIFS(Invoices!$P$6:$P$305,Invoices!$A$6:$A$305,$A61&amp;""))</f>
        <v/>
      </c>
      <c r="H61" s="11">
        <f>IF($A61="","",SUMIFS(Invoices!$H$6:$H$305,Invoices!$A$6:$A$305,$A61&amp;"",Invoices!$G$6:$G$305,"Y"))</f>
        <v/>
      </c>
      <c r="I61" s="11">
        <f>IF($A61="","",SUMIFS(Invoices!$H$6:$H$305,Invoices!$A$6:$A$305,$A61&amp;"",Invoices!$Q$6:$Q$305,"Yes"))</f>
        <v/>
      </c>
      <c r="J61" s="12">
        <f>IF($A61="","",IF($B$106=0,0,$B61/$B$106))</f>
        <v/>
      </c>
      <c r="K61" s="11">
        <f>IF($A61="","",IF($I61&gt;0,"Yes","No"))</f>
        <v/>
      </c>
      <c r="L61" s="11">
        <f>IF($A61="","",IF($J61&gt;Settings!$B$5,"Yes","No"))</f>
        <v/>
      </c>
    </row>
    <row r="62">
      <c r="A62" s="10" t="n"/>
      <c r="B62" s="11">
        <f>IF($A62="","",SUMIFS(Invoices!$H$6:$H$305,Invoices!$A$6:$A$305,$A62&amp;""))</f>
        <v/>
      </c>
      <c r="C62" s="11">
        <f>IF($A62="","",SUMIFS(Invoices!$L$6:$L$305,Invoices!$A$6:$A$305,$A62&amp;""))</f>
        <v/>
      </c>
      <c r="D62" s="11">
        <f>IF($A62="","",SUMIFS(Invoices!$M$6:$M$305,Invoices!$A$6:$A$305,$A62&amp;""))</f>
        <v/>
      </c>
      <c r="E62" s="11">
        <f>IF($A62="","",SUMIFS(Invoices!$N$6:$N$305,Invoices!$A$6:$A$305,$A62&amp;""))</f>
        <v/>
      </c>
      <c r="F62" s="11">
        <f>IF($A62="","",SUMIFS(Invoices!$O$6:$O$305,Invoices!$A$6:$A$305,$A62&amp;""))</f>
        <v/>
      </c>
      <c r="G62" s="11">
        <f>IF($A62="","",SUMIFS(Invoices!$P$6:$P$305,Invoices!$A$6:$A$305,$A62&amp;""))</f>
        <v/>
      </c>
      <c r="H62" s="11">
        <f>IF($A62="","",SUMIFS(Invoices!$H$6:$H$305,Invoices!$A$6:$A$305,$A62&amp;"",Invoices!$G$6:$G$305,"Y"))</f>
        <v/>
      </c>
      <c r="I62" s="11">
        <f>IF($A62="","",SUMIFS(Invoices!$H$6:$H$305,Invoices!$A$6:$A$305,$A62&amp;"",Invoices!$Q$6:$Q$305,"Yes"))</f>
        <v/>
      </c>
      <c r="J62" s="12">
        <f>IF($A62="","",IF($B$106=0,0,$B62/$B$106))</f>
        <v/>
      </c>
      <c r="K62" s="11">
        <f>IF($A62="","",IF($I62&gt;0,"Yes","No"))</f>
        <v/>
      </c>
      <c r="L62" s="11">
        <f>IF($A62="","",IF($J62&gt;Settings!$B$5,"Yes","No"))</f>
        <v/>
      </c>
    </row>
    <row r="63">
      <c r="A63" s="10" t="n"/>
      <c r="B63" s="11">
        <f>IF($A63="","",SUMIFS(Invoices!$H$6:$H$305,Invoices!$A$6:$A$305,$A63&amp;""))</f>
        <v/>
      </c>
      <c r="C63" s="11">
        <f>IF($A63="","",SUMIFS(Invoices!$L$6:$L$305,Invoices!$A$6:$A$305,$A63&amp;""))</f>
        <v/>
      </c>
      <c r="D63" s="11">
        <f>IF($A63="","",SUMIFS(Invoices!$M$6:$M$305,Invoices!$A$6:$A$305,$A63&amp;""))</f>
        <v/>
      </c>
      <c r="E63" s="11">
        <f>IF($A63="","",SUMIFS(Invoices!$N$6:$N$305,Invoices!$A$6:$A$305,$A63&amp;""))</f>
        <v/>
      </c>
      <c r="F63" s="11">
        <f>IF($A63="","",SUMIFS(Invoices!$O$6:$O$305,Invoices!$A$6:$A$305,$A63&amp;""))</f>
        <v/>
      </c>
      <c r="G63" s="11">
        <f>IF($A63="","",SUMIFS(Invoices!$P$6:$P$305,Invoices!$A$6:$A$305,$A63&amp;""))</f>
        <v/>
      </c>
      <c r="H63" s="11">
        <f>IF($A63="","",SUMIFS(Invoices!$H$6:$H$305,Invoices!$A$6:$A$305,$A63&amp;"",Invoices!$G$6:$G$305,"Y"))</f>
        <v/>
      </c>
      <c r="I63" s="11">
        <f>IF($A63="","",SUMIFS(Invoices!$H$6:$H$305,Invoices!$A$6:$A$305,$A63&amp;"",Invoices!$Q$6:$Q$305,"Yes"))</f>
        <v/>
      </c>
      <c r="J63" s="12">
        <f>IF($A63="","",IF($B$106=0,0,$B63/$B$106))</f>
        <v/>
      </c>
      <c r="K63" s="11">
        <f>IF($A63="","",IF($I63&gt;0,"Yes","No"))</f>
        <v/>
      </c>
      <c r="L63" s="11">
        <f>IF($A63="","",IF($J63&gt;Settings!$B$5,"Yes","No"))</f>
        <v/>
      </c>
    </row>
    <row r="64">
      <c r="A64" s="10" t="n"/>
      <c r="B64" s="11">
        <f>IF($A64="","",SUMIFS(Invoices!$H$6:$H$305,Invoices!$A$6:$A$305,$A64&amp;""))</f>
        <v/>
      </c>
      <c r="C64" s="11">
        <f>IF($A64="","",SUMIFS(Invoices!$L$6:$L$305,Invoices!$A$6:$A$305,$A64&amp;""))</f>
        <v/>
      </c>
      <c r="D64" s="11">
        <f>IF($A64="","",SUMIFS(Invoices!$M$6:$M$305,Invoices!$A$6:$A$305,$A64&amp;""))</f>
        <v/>
      </c>
      <c r="E64" s="11">
        <f>IF($A64="","",SUMIFS(Invoices!$N$6:$N$305,Invoices!$A$6:$A$305,$A64&amp;""))</f>
        <v/>
      </c>
      <c r="F64" s="11">
        <f>IF($A64="","",SUMIFS(Invoices!$O$6:$O$305,Invoices!$A$6:$A$305,$A64&amp;""))</f>
        <v/>
      </c>
      <c r="G64" s="11">
        <f>IF($A64="","",SUMIFS(Invoices!$P$6:$P$305,Invoices!$A$6:$A$305,$A64&amp;""))</f>
        <v/>
      </c>
      <c r="H64" s="11">
        <f>IF($A64="","",SUMIFS(Invoices!$H$6:$H$305,Invoices!$A$6:$A$305,$A64&amp;"",Invoices!$G$6:$G$305,"Y"))</f>
        <v/>
      </c>
      <c r="I64" s="11">
        <f>IF($A64="","",SUMIFS(Invoices!$H$6:$H$305,Invoices!$A$6:$A$305,$A64&amp;"",Invoices!$Q$6:$Q$305,"Yes"))</f>
        <v/>
      </c>
      <c r="J64" s="12">
        <f>IF($A64="","",IF($B$106=0,0,$B64/$B$106))</f>
        <v/>
      </c>
      <c r="K64" s="11">
        <f>IF($A64="","",IF($I64&gt;0,"Yes","No"))</f>
        <v/>
      </c>
      <c r="L64" s="11">
        <f>IF($A64="","",IF($J64&gt;Settings!$B$5,"Yes","No"))</f>
        <v/>
      </c>
    </row>
    <row r="65">
      <c r="A65" s="10" t="n"/>
      <c r="B65" s="11">
        <f>IF($A65="","",SUMIFS(Invoices!$H$6:$H$305,Invoices!$A$6:$A$305,$A65&amp;""))</f>
        <v/>
      </c>
      <c r="C65" s="11">
        <f>IF($A65="","",SUMIFS(Invoices!$L$6:$L$305,Invoices!$A$6:$A$305,$A65&amp;""))</f>
        <v/>
      </c>
      <c r="D65" s="11">
        <f>IF($A65="","",SUMIFS(Invoices!$M$6:$M$305,Invoices!$A$6:$A$305,$A65&amp;""))</f>
        <v/>
      </c>
      <c r="E65" s="11">
        <f>IF($A65="","",SUMIFS(Invoices!$N$6:$N$305,Invoices!$A$6:$A$305,$A65&amp;""))</f>
        <v/>
      </c>
      <c r="F65" s="11">
        <f>IF($A65="","",SUMIFS(Invoices!$O$6:$O$305,Invoices!$A$6:$A$305,$A65&amp;""))</f>
        <v/>
      </c>
      <c r="G65" s="11">
        <f>IF($A65="","",SUMIFS(Invoices!$P$6:$P$305,Invoices!$A$6:$A$305,$A65&amp;""))</f>
        <v/>
      </c>
      <c r="H65" s="11">
        <f>IF($A65="","",SUMIFS(Invoices!$H$6:$H$305,Invoices!$A$6:$A$305,$A65&amp;"",Invoices!$G$6:$G$305,"Y"))</f>
        <v/>
      </c>
      <c r="I65" s="11">
        <f>IF($A65="","",SUMIFS(Invoices!$H$6:$H$305,Invoices!$A$6:$A$305,$A65&amp;"",Invoices!$Q$6:$Q$305,"Yes"))</f>
        <v/>
      </c>
      <c r="J65" s="12">
        <f>IF($A65="","",IF($B$106=0,0,$B65/$B$106))</f>
        <v/>
      </c>
      <c r="K65" s="11">
        <f>IF($A65="","",IF($I65&gt;0,"Yes","No"))</f>
        <v/>
      </c>
      <c r="L65" s="11">
        <f>IF($A65="","",IF($J65&gt;Settings!$B$5,"Yes","No"))</f>
        <v/>
      </c>
    </row>
    <row r="66">
      <c r="A66" s="10" t="n"/>
      <c r="B66" s="11">
        <f>IF($A66="","",SUMIFS(Invoices!$H$6:$H$305,Invoices!$A$6:$A$305,$A66&amp;""))</f>
        <v/>
      </c>
      <c r="C66" s="11">
        <f>IF($A66="","",SUMIFS(Invoices!$L$6:$L$305,Invoices!$A$6:$A$305,$A66&amp;""))</f>
        <v/>
      </c>
      <c r="D66" s="11">
        <f>IF($A66="","",SUMIFS(Invoices!$M$6:$M$305,Invoices!$A$6:$A$305,$A66&amp;""))</f>
        <v/>
      </c>
      <c r="E66" s="11">
        <f>IF($A66="","",SUMIFS(Invoices!$N$6:$N$305,Invoices!$A$6:$A$305,$A66&amp;""))</f>
        <v/>
      </c>
      <c r="F66" s="11">
        <f>IF($A66="","",SUMIFS(Invoices!$O$6:$O$305,Invoices!$A$6:$A$305,$A66&amp;""))</f>
        <v/>
      </c>
      <c r="G66" s="11">
        <f>IF($A66="","",SUMIFS(Invoices!$P$6:$P$305,Invoices!$A$6:$A$305,$A66&amp;""))</f>
        <v/>
      </c>
      <c r="H66" s="11">
        <f>IF($A66="","",SUMIFS(Invoices!$H$6:$H$305,Invoices!$A$6:$A$305,$A66&amp;"",Invoices!$G$6:$G$305,"Y"))</f>
        <v/>
      </c>
      <c r="I66" s="11">
        <f>IF($A66="","",SUMIFS(Invoices!$H$6:$H$305,Invoices!$A$6:$A$305,$A66&amp;"",Invoices!$Q$6:$Q$305,"Yes"))</f>
        <v/>
      </c>
      <c r="J66" s="12">
        <f>IF($A66="","",IF($B$106=0,0,$B66/$B$106))</f>
        <v/>
      </c>
      <c r="K66" s="11">
        <f>IF($A66="","",IF($I66&gt;0,"Yes","No"))</f>
        <v/>
      </c>
      <c r="L66" s="11">
        <f>IF($A66="","",IF($J66&gt;Settings!$B$5,"Yes","No"))</f>
        <v/>
      </c>
    </row>
    <row r="67">
      <c r="A67" s="10" t="n"/>
      <c r="B67" s="11">
        <f>IF($A67="","",SUMIFS(Invoices!$H$6:$H$305,Invoices!$A$6:$A$305,$A67&amp;""))</f>
        <v/>
      </c>
      <c r="C67" s="11">
        <f>IF($A67="","",SUMIFS(Invoices!$L$6:$L$305,Invoices!$A$6:$A$305,$A67&amp;""))</f>
        <v/>
      </c>
      <c r="D67" s="11">
        <f>IF($A67="","",SUMIFS(Invoices!$M$6:$M$305,Invoices!$A$6:$A$305,$A67&amp;""))</f>
        <v/>
      </c>
      <c r="E67" s="11">
        <f>IF($A67="","",SUMIFS(Invoices!$N$6:$N$305,Invoices!$A$6:$A$305,$A67&amp;""))</f>
        <v/>
      </c>
      <c r="F67" s="11">
        <f>IF($A67="","",SUMIFS(Invoices!$O$6:$O$305,Invoices!$A$6:$A$305,$A67&amp;""))</f>
        <v/>
      </c>
      <c r="G67" s="11">
        <f>IF($A67="","",SUMIFS(Invoices!$P$6:$P$305,Invoices!$A$6:$A$305,$A67&amp;""))</f>
        <v/>
      </c>
      <c r="H67" s="11">
        <f>IF($A67="","",SUMIFS(Invoices!$H$6:$H$305,Invoices!$A$6:$A$305,$A67&amp;"",Invoices!$G$6:$G$305,"Y"))</f>
        <v/>
      </c>
      <c r="I67" s="11">
        <f>IF($A67="","",SUMIFS(Invoices!$H$6:$H$305,Invoices!$A$6:$A$305,$A67&amp;"",Invoices!$Q$6:$Q$305,"Yes"))</f>
        <v/>
      </c>
      <c r="J67" s="12">
        <f>IF($A67="","",IF($B$106=0,0,$B67/$B$106))</f>
        <v/>
      </c>
      <c r="K67" s="11">
        <f>IF($A67="","",IF($I67&gt;0,"Yes","No"))</f>
        <v/>
      </c>
      <c r="L67" s="11">
        <f>IF($A67="","",IF($J67&gt;Settings!$B$5,"Yes","No"))</f>
        <v/>
      </c>
    </row>
    <row r="68">
      <c r="A68" s="10" t="n"/>
      <c r="B68" s="11">
        <f>IF($A68="","",SUMIFS(Invoices!$H$6:$H$305,Invoices!$A$6:$A$305,$A68&amp;""))</f>
        <v/>
      </c>
      <c r="C68" s="11">
        <f>IF($A68="","",SUMIFS(Invoices!$L$6:$L$305,Invoices!$A$6:$A$305,$A68&amp;""))</f>
        <v/>
      </c>
      <c r="D68" s="11">
        <f>IF($A68="","",SUMIFS(Invoices!$M$6:$M$305,Invoices!$A$6:$A$305,$A68&amp;""))</f>
        <v/>
      </c>
      <c r="E68" s="11">
        <f>IF($A68="","",SUMIFS(Invoices!$N$6:$N$305,Invoices!$A$6:$A$305,$A68&amp;""))</f>
        <v/>
      </c>
      <c r="F68" s="11">
        <f>IF($A68="","",SUMIFS(Invoices!$O$6:$O$305,Invoices!$A$6:$A$305,$A68&amp;""))</f>
        <v/>
      </c>
      <c r="G68" s="11">
        <f>IF($A68="","",SUMIFS(Invoices!$P$6:$P$305,Invoices!$A$6:$A$305,$A68&amp;""))</f>
        <v/>
      </c>
      <c r="H68" s="11">
        <f>IF($A68="","",SUMIFS(Invoices!$H$6:$H$305,Invoices!$A$6:$A$305,$A68&amp;"",Invoices!$G$6:$G$305,"Y"))</f>
        <v/>
      </c>
      <c r="I68" s="11">
        <f>IF($A68="","",SUMIFS(Invoices!$H$6:$H$305,Invoices!$A$6:$A$305,$A68&amp;"",Invoices!$Q$6:$Q$305,"Yes"))</f>
        <v/>
      </c>
      <c r="J68" s="12">
        <f>IF($A68="","",IF($B$106=0,0,$B68/$B$106))</f>
        <v/>
      </c>
      <c r="K68" s="11">
        <f>IF($A68="","",IF($I68&gt;0,"Yes","No"))</f>
        <v/>
      </c>
      <c r="L68" s="11">
        <f>IF($A68="","",IF($J68&gt;Settings!$B$5,"Yes","No"))</f>
        <v/>
      </c>
    </row>
    <row r="69">
      <c r="A69" s="10" t="n"/>
      <c r="B69" s="11">
        <f>IF($A69="","",SUMIFS(Invoices!$H$6:$H$305,Invoices!$A$6:$A$305,$A69&amp;""))</f>
        <v/>
      </c>
      <c r="C69" s="11">
        <f>IF($A69="","",SUMIFS(Invoices!$L$6:$L$305,Invoices!$A$6:$A$305,$A69&amp;""))</f>
        <v/>
      </c>
      <c r="D69" s="11">
        <f>IF($A69="","",SUMIFS(Invoices!$M$6:$M$305,Invoices!$A$6:$A$305,$A69&amp;""))</f>
        <v/>
      </c>
      <c r="E69" s="11">
        <f>IF($A69="","",SUMIFS(Invoices!$N$6:$N$305,Invoices!$A$6:$A$305,$A69&amp;""))</f>
        <v/>
      </c>
      <c r="F69" s="11">
        <f>IF($A69="","",SUMIFS(Invoices!$O$6:$O$305,Invoices!$A$6:$A$305,$A69&amp;""))</f>
        <v/>
      </c>
      <c r="G69" s="11">
        <f>IF($A69="","",SUMIFS(Invoices!$P$6:$P$305,Invoices!$A$6:$A$305,$A69&amp;""))</f>
        <v/>
      </c>
      <c r="H69" s="11">
        <f>IF($A69="","",SUMIFS(Invoices!$H$6:$H$305,Invoices!$A$6:$A$305,$A69&amp;"",Invoices!$G$6:$G$305,"Y"))</f>
        <v/>
      </c>
      <c r="I69" s="11">
        <f>IF($A69="","",SUMIFS(Invoices!$H$6:$H$305,Invoices!$A$6:$A$305,$A69&amp;"",Invoices!$Q$6:$Q$305,"Yes"))</f>
        <v/>
      </c>
      <c r="J69" s="12">
        <f>IF($A69="","",IF($B$106=0,0,$B69/$B$106))</f>
        <v/>
      </c>
      <c r="K69" s="11">
        <f>IF($A69="","",IF($I69&gt;0,"Yes","No"))</f>
        <v/>
      </c>
      <c r="L69" s="11">
        <f>IF($A69="","",IF($J69&gt;Settings!$B$5,"Yes","No"))</f>
        <v/>
      </c>
    </row>
    <row r="70">
      <c r="A70" s="10" t="n"/>
      <c r="B70" s="11">
        <f>IF($A70="","",SUMIFS(Invoices!$H$6:$H$305,Invoices!$A$6:$A$305,$A70&amp;""))</f>
        <v/>
      </c>
      <c r="C70" s="11">
        <f>IF($A70="","",SUMIFS(Invoices!$L$6:$L$305,Invoices!$A$6:$A$305,$A70&amp;""))</f>
        <v/>
      </c>
      <c r="D70" s="11">
        <f>IF($A70="","",SUMIFS(Invoices!$M$6:$M$305,Invoices!$A$6:$A$305,$A70&amp;""))</f>
        <v/>
      </c>
      <c r="E70" s="11">
        <f>IF($A70="","",SUMIFS(Invoices!$N$6:$N$305,Invoices!$A$6:$A$305,$A70&amp;""))</f>
        <v/>
      </c>
      <c r="F70" s="11">
        <f>IF($A70="","",SUMIFS(Invoices!$O$6:$O$305,Invoices!$A$6:$A$305,$A70&amp;""))</f>
        <v/>
      </c>
      <c r="G70" s="11">
        <f>IF($A70="","",SUMIFS(Invoices!$P$6:$P$305,Invoices!$A$6:$A$305,$A70&amp;""))</f>
        <v/>
      </c>
      <c r="H70" s="11">
        <f>IF($A70="","",SUMIFS(Invoices!$H$6:$H$305,Invoices!$A$6:$A$305,$A70&amp;"",Invoices!$G$6:$G$305,"Y"))</f>
        <v/>
      </c>
      <c r="I70" s="11">
        <f>IF($A70="","",SUMIFS(Invoices!$H$6:$H$305,Invoices!$A$6:$A$305,$A70&amp;"",Invoices!$Q$6:$Q$305,"Yes"))</f>
        <v/>
      </c>
      <c r="J70" s="12">
        <f>IF($A70="","",IF($B$106=0,0,$B70/$B$106))</f>
        <v/>
      </c>
      <c r="K70" s="11">
        <f>IF($A70="","",IF($I70&gt;0,"Yes","No"))</f>
        <v/>
      </c>
      <c r="L70" s="11">
        <f>IF($A70="","",IF($J70&gt;Settings!$B$5,"Yes","No"))</f>
        <v/>
      </c>
    </row>
    <row r="71">
      <c r="A71" s="10" t="n"/>
      <c r="B71" s="11">
        <f>IF($A71="","",SUMIFS(Invoices!$H$6:$H$305,Invoices!$A$6:$A$305,$A71&amp;""))</f>
        <v/>
      </c>
      <c r="C71" s="11">
        <f>IF($A71="","",SUMIFS(Invoices!$L$6:$L$305,Invoices!$A$6:$A$305,$A71&amp;""))</f>
        <v/>
      </c>
      <c r="D71" s="11">
        <f>IF($A71="","",SUMIFS(Invoices!$M$6:$M$305,Invoices!$A$6:$A$305,$A71&amp;""))</f>
        <v/>
      </c>
      <c r="E71" s="11">
        <f>IF($A71="","",SUMIFS(Invoices!$N$6:$N$305,Invoices!$A$6:$A$305,$A71&amp;""))</f>
        <v/>
      </c>
      <c r="F71" s="11">
        <f>IF($A71="","",SUMIFS(Invoices!$O$6:$O$305,Invoices!$A$6:$A$305,$A71&amp;""))</f>
        <v/>
      </c>
      <c r="G71" s="11">
        <f>IF($A71="","",SUMIFS(Invoices!$P$6:$P$305,Invoices!$A$6:$A$305,$A71&amp;""))</f>
        <v/>
      </c>
      <c r="H71" s="11">
        <f>IF($A71="","",SUMIFS(Invoices!$H$6:$H$305,Invoices!$A$6:$A$305,$A71&amp;"",Invoices!$G$6:$G$305,"Y"))</f>
        <v/>
      </c>
      <c r="I71" s="11">
        <f>IF($A71="","",SUMIFS(Invoices!$H$6:$H$305,Invoices!$A$6:$A$305,$A71&amp;"",Invoices!$Q$6:$Q$305,"Yes"))</f>
        <v/>
      </c>
      <c r="J71" s="12">
        <f>IF($A71="","",IF($B$106=0,0,$B71/$B$106))</f>
        <v/>
      </c>
      <c r="K71" s="11">
        <f>IF($A71="","",IF($I71&gt;0,"Yes","No"))</f>
        <v/>
      </c>
      <c r="L71" s="11">
        <f>IF($A71="","",IF($J71&gt;Settings!$B$5,"Yes","No"))</f>
        <v/>
      </c>
    </row>
    <row r="72">
      <c r="A72" s="10" t="n"/>
      <c r="B72" s="11">
        <f>IF($A72="","",SUMIFS(Invoices!$H$6:$H$305,Invoices!$A$6:$A$305,$A72&amp;""))</f>
        <v/>
      </c>
      <c r="C72" s="11">
        <f>IF($A72="","",SUMIFS(Invoices!$L$6:$L$305,Invoices!$A$6:$A$305,$A72&amp;""))</f>
        <v/>
      </c>
      <c r="D72" s="11">
        <f>IF($A72="","",SUMIFS(Invoices!$M$6:$M$305,Invoices!$A$6:$A$305,$A72&amp;""))</f>
        <v/>
      </c>
      <c r="E72" s="11">
        <f>IF($A72="","",SUMIFS(Invoices!$N$6:$N$305,Invoices!$A$6:$A$305,$A72&amp;""))</f>
        <v/>
      </c>
      <c r="F72" s="11">
        <f>IF($A72="","",SUMIFS(Invoices!$O$6:$O$305,Invoices!$A$6:$A$305,$A72&amp;""))</f>
        <v/>
      </c>
      <c r="G72" s="11">
        <f>IF($A72="","",SUMIFS(Invoices!$P$6:$P$305,Invoices!$A$6:$A$305,$A72&amp;""))</f>
        <v/>
      </c>
      <c r="H72" s="11">
        <f>IF($A72="","",SUMIFS(Invoices!$H$6:$H$305,Invoices!$A$6:$A$305,$A72&amp;"",Invoices!$G$6:$G$305,"Y"))</f>
        <v/>
      </c>
      <c r="I72" s="11">
        <f>IF($A72="","",SUMIFS(Invoices!$H$6:$H$305,Invoices!$A$6:$A$305,$A72&amp;"",Invoices!$Q$6:$Q$305,"Yes"))</f>
        <v/>
      </c>
      <c r="J72" s="12">
        <f>IF($A72="","",IF($B$106=0,0,$B72/$B$106))</f>
        <v/>
      </c>
      <c r="K72" s="11">
        <f>IF($A72="","",IF($I72&gt;0,"Yes","No"))</f>
        <v/>
      </c>
      <c r="L72" s="11">
        <f>IF($A72="","",IF($J72&gt;Settings!$B$5,"Yes","No"))</f>
        <v/>
      </c>
    </row>
    <row r="73">
      <c r="A73" s="10" t="n"/>
      <c r="B73" s="11">
        <f>IF($A73="","",SUMIFS(Invoices!$H$6:$H$305,Invoices!$A$6:$A$305,$A73&amp;""))</f>
        <v/>
      </c>
      <c r="C73" s="11">
        <f>IF($A73="","",SUMIFS(Invoices!$L$6:$L$305,Invoices!$A$6:$A$305,$A73&amp;""))</f>
        <v/>
      </c>
      <c r="D73" s="11">
        <f>IF($A73="","",SUMIFS(Invoices!$M$6:$M$305,Invoices!$A$6:$A$305,$A73&amp;""))</f>
        <v/>
      </c>
      <c r="E73" s="11">
        <f>IF($A73="","",SUMIFS(Invoices!$N$6:$N$305,Invoices!$A$6:$A$305,$A73&amp;""))</f>
        <v/>
      </c>
      <c r="F73" s="11">
        <f>IF($A73="","",SUMIFS(Invoices!$O$6:$O$305,Invoices!$A$6:$A$305,$A73&amp;""))</f>
        <v/>
      </c>
      <c r="G73" s="11">
        <f>IF($A73="","",SUMIFS(Invoices!$P$6:$P$305,Invoices!$A$6:$A$305,$A73&amp;""))</f>
        <v/>
      </c>
      <c r="H73" s="11">
        <f>IF($A73="","",SUMIFS(Invoices!$H$6:$H$305,Invoices!$A$6:$A$305,$A73&amp;"",Invoices!$G$6:$G$305,"Y"))</f>
        <v/>
      </c>
      <c r="I73" s="11">
        <f>IF($A73="","",SUMIFS(Invoices!$H$6:$H$305,Invoices!$A$6:$A$305,$A73&amp;"",Invoices!$Q$6:$Q$305,"Yes"))</f>
        <v/>
      </c>
      <c r="J73" s="12">
        <f>IF($A73="","",IF($B$106=0,0,$B73/$B$106))</f>
        <v/>
      </c>
      <c r="K73" s="11">
        <f>IF($A73="","",IF($I73&gt;0,"Yes","No"))</f>
        <v/>
      </c>
      <c r="L73" s="11">
        <f>IF($A73="","",IF($J73&gt;Settings!$B$5,"Yes","No"))</f>
        <v/>
      </c>
    </row>
    <row r="74">
      <c r="A74" s="10" t="n"/>
      <c r="B74" s="11">
        <f>IF($A74="","",SUMIFS(Invoices!$H$6:$H$305,Invoices!$A$6:$A$305,$A74&amp;""))</f>
        <v/>
      </c>
      <c r="C74" s="11">
        <f>IF($A74="","",SUMIFS(Invoices!$L$6:$L$305,Invoices!$A$6:$A$305,$A74&amp;""))</f>
        <v/>
      </c>
      <c r="D74" s="11">
        <f>IF($A74="","",SUMIFS(Invoices!$M$6:$M$305,Invoices!$A$6:$A$305,$A74&amp;""))</f>
        <v/>
      </c>
      <c r="E74" s="11">
        <f>IF($A74="","",SUMIFS(Invoices!$N$6:$N$305,Invoices!$A$6:$A$305,$A74&amp;""))</f>
        <v/>
      </c>
      <c r="F74" s="11">
        <f>IF($A74="","",SUMIFS(Invoices!$O$6:$O$305,Invoices!$A$6:$A$305,$A74&amp;""))</f>
        <v/>
      </c>
      <c r="G74" s="11">
        <f>IF($A74="","",SUMIFS(Invoices!$P$6:$P$305,Invoices!$A$6:$A$305,$A74&amp;""))</f>
        <v/>
      </c>
      <c r="H74" s="11">
        <f>IF($A74="","",SUMIFS(Invoices!$H$6:$H$305,Invoices!$A$6:$A$305,$A74&amp;"",Invoices!$G$6:$G$305,"Y"))</f>
        <v/>
      </c>
      <c r="I74" s="11">
        <f>IF($A74="","",SUMIFS(Invoices!$H$6:$H$305,Invoices!$A$6:$A$305,$A74&amp;"",Invoices!$Q$6:$Q$305,"Yes"))</f>
        <v/>
      </c>
      <c r="J74" s="12">
        <f>IF($A74="","",IF($B$106=0,0,$B74/$B$106))</f>
        <v/>
      </c>
      <c r="K74" s="11">
        <f>IF($A74="","",IF($I74&gt;0,"Yes","No"))</f>
        <v/>
      </c>
      <c r="L74" s="11">
        <f>IF($A74="","",IF($J74&gt;Settings!$B$5,"Yes","No"))</f>
        <v/>
      </c>
    </row>
    <row r="75">
      <c r="A75" s="10" t="n"/>
      <c r="B75" s="11">
        <f>IF($A75="","",SUMIFS(Invoices!$H$6:$H$305,Invoices!$A$6:$A$305,$A75&amp;""))</f>
        <v/>
      </c>
      <c r="C75" s="11">
        <f>IF($A75="","",SUMIFS(Invoices!$L$6:$L$305,Invoices!$A$6:$A$305,$A75&amp;""))</f>
        <v/>
      </c>
      <c r="D75" s="11">
        <f>IF($A75="","",SUMIFS(Invoices!$M$6:$M$305,Invoices!$A$6:$A$305,$A75&amp;""))</f>
        <v/>
      </c>
      <c r="E75" s="11">
        <f>IF($A75="","",SUMIFS(Invoices!$N$6:$N$305,Invoices!$A$6:$A$305,$A75&amp;""))</f>
        <v/>
      </c>
      <c r="F75" s="11">
        <f>IF($A75="","",SUMIFS(Invoices!$O$6:$O$305,Invoices!$A$6:$A$305,$A75&amp;""))</f>
        <v/>
      </c>
      <c r="G75" s="11">
        <f>IF($A75="","",SUMIFS(Invoices!$P$6:$P$305,Invoices!$A$6:$A$305,$A75&amp;""))</f>
        <v/>
      </c>
      <c r="H75" s="11">
        <f>IF($A75="","",SUMIFS(Invoices!$H$6:$H$305,Invoices!$A$6:$A$305,$A75&amp;"",Invoices!$G$6:$G$305,"Y"))</f>
        <v/>
      </c>
      <c r="I75" s="11">
        <f>IF($A75="","",SUMIFS(Invoices!$H$6:$H$305,Invoices!$A$6:$A$305,$A75&amp;"",Invoices!$Q$6:$Q$305,"Yes"))</f>
        <v/>
      </c>
      <c r="J75" s="12">
        <f>IF($A75="","",IF($B$106=0,0,$B75/$B$106))</f>
        <v/>
      </c>
      <c r="K75" s="11">
        <f>IF($A75="","",IF($I75&gt;0,"Yes","No"))</f>
        <v/>
      </c>
      <c r="L75" s="11">
        <f>IF($A75="","",IF($J75&gt;Settings!$B$5,"Yes","No"))</f>
        <v/>
      </c>
    </row>
    <row r="76">
      <c r="A76" s="10" t="n"/>
      <c r="B76" s="11">
        <f>IF($A76="","",SUMIFS(Invoices!$H$6:$H$305,Invoices!$A$6:$A$305,$A76&amp;""))</f>
        <v/>
      </c>
      <c r="C76" s="11">
        <f>IF($A76="","",SUMIFS(Invoices!$L$6:$L$305,Invoices!$A$6:$A$305,$A76&amp;""))</f>
        <v/>
      </c>
      <c r="D76" s="11">
        <f>IF($A76="","",SUMIFS(Invoices!$M$6:$M$305,Invoices!$A$6:$A$305,$A76&amp;""))</f>
        <v/>
      </c>
      <c r="E76" s="11">
        <f>IF($A76="","",SUMIFS(Invoices!$N$6:$N$305,Invoices!$A$6:$A$305,$A76&amp;""))</f>
        <v/>
      </c>
      <c r="F76" s="11">
        <f>IF($A76="","",SUMIFS(Invoices!$O$6:$O$305,Invoices!$A$6:$A$305,$A76&amp;""))</f>
        <v/>
      </c>
      <c r="G76" s="11">
        <f>IF($A76="","",SUMIFS(Invoices!$P$6:$P$305,Invoices!$A$6:$A$305,$A76&amp;""))</f>
        <v/>
      </c>
      <c r="H76" s="11">
        <f>IF($A76="","",SUMIFS(Invoices!$H$6:$H$305,Invoices!$A$6:$A$305,$A76&amp;"",Invoices!$G$6:$G$305,"Y"))</f>
        <v/>
      </c>
      <c r="I76" s="11">
        <f>IF($A76="","",SUMIFS(Invoices!$H$6:$H$305,Invoices!$A$6:$A$305,$A76&amp;"",Invoices!$Q$6:$Q$305,"Yes"))</f>
        <v/>
      </c>
      <c r="J76" s="12">
        <f>IF($A76="","",IF($B$106=0,0,$B76/$B$106))</f>
        <v/>
      </c>
      <c r="K76" s="11">
        <f>IF($A76="","",IF($I76&gt;0,"Yes","No"))</f>
        <v/>
      </c>
      <c r="L76" s="11">
        <f>IF($A76="","",IF($J76&gt;Settings!$B$5,"Yes","No"))</f>
        <v/>
      </c>
    </row>
    <row r="77">
      <c r="A77" s="10" t="n"/>
      <c r="B77" s="11">
        <f>IF($A77="","",SUMIFS(Invoices!$H$6:$H$305,Invoices!$A$6:$A$305,$A77&amp;""))</f>
        <v/>
      </c>
      <c r="C77" s="11">
        <f>IF($A77="","",SUMIFS(Invoices!$L$6:$L$305,Invoices!$A$6:$A$305,$A77&amp;""))</f>
        <v/>
      </c>
      <c r="D77" s="11">
        <f>IF($A77="","",SUMIFS(Invoices!$M$6:$M$305,Invoices!$A$6:$A$305,$A77&amp;""))</f>
        <v/>
      </c>
      <c r="E77" s="11">
        <f>IF($A77="","",SUMIFS(Invoices!$N$6:$N$305,Invoices!$A$6:$A$305,$A77&amp;""))</f>
        <v/>
      </c>
      <c r="F77" s="11">
        <f>IF($A77="","",SUMIFS(Invoices!$O$6:$O$305,Invoices!$A$6:$A$305,$A77&amp;""))</f>
        <v/>
      </c>
      <c r="G77" s="11">
        <f>IF($A77="","",SUMIFS(Invoices!$P$6:$P$305,Invoices!$A$6:$A$305,$A77&amp;""))</f>
        <v/>
      </c>
      <c r="H77" s="11">
        <f>IF($A77="","",SUMIFS(Invoices!$H$6:$H$305,Invoices!$A$6:$A$305,$A77&amp;"",Invoices!$G$6:$G$305,"Y"))</f>
        <v/>
      </c>
      <c r="I77" s="11">
        <f>IF($A77="","",SUMIFS(Invoices!$H$6:$H$305,Invoices!$A$6:$A$305,$A77&amp;"",Invoices!$Q$6:$Q$305,"Yes"))</f>
        <v/>
      </c>
      <c r="J77" s="12">
        <f>IF($A77="","",IF($B$106=0,0,$B77/$B$106))</f>
        <v/>
      </c>
      <c r="K77" s="11">
        <f>IF($A77="","",IF($I77&gt;0,"Yes","No"))</f>
        <v/>
      </c>
      <c r="L77" s="11">
        <f>IF($A77="","",IF($J77&gt;Settings!$B$5,"Yes","No"))</f>
        <v/>
      </c>
    </row>
    <row r="78">
      <c r="A78" s="10" t="n"/>
      <c r="B78" s="11">
        <f>IF($A78="","",SUMIFS(Invoices!$H$6:$H$305,Invoices!$A$6:$A$305,$A78&amp;""))</f>
        <v/>
      </c>
      <c r="C78" s="11">
        <f>IF($A78="","",SUMIFS(Invoices!$L$6:$L$305,Invoices!$A$6:$A$305,$A78&amp;""))</f>
        <v/>
      </c>
      <c r="D78" s="11">
        <f>IF($A78="","",SUMIFS(Invoices!$M$6:$M$305,Invoices!$A$6:$A$305,$A78&amp;""))</f>
        <v/>
      </c>
      <c r="E78" s="11">
        <f>IF($A78="","",SUMIFS(Invoices!$N$6:$N$305,Invoices!$A$6:$A$305,$A78&amp;""))</f>
        <v/>
      </c>
      <c r="F78" s="11">
        <f>IF($A78="","",SUMIFS(Invoices!$O$6:$O$305,Invoices!$A$6:$A$305,$A78&amp;""))</f>
        <v/>
      </c>
      <c r="G78" s="11">
        <f>IF($A78="","",SUMIFS(Invoices!$P$6:$P$305,Invoices!$A$6:$A$305,$A78&amp;""))</f>
        <v/>
      </c>
      <c r="H78" s="11">
        <f>IF($A78="","",SUMIFS(Invoices!$H$6:$H$305,Invoices!$A$6:$A$305,$A78&amp;"",Invoices!$G$6:$G$305,"Y"))</f>
        <v/>
      </c>
      <c r="I78" s="11">
        <f>IF($A78="","",SUMIFS(Invoices!$H$6:$H$305,Invoices!$A$6:$A$305,$A78&amp;"",Invoices!$Q$6:$Q$305,"Yes"))</f>
        <v/>
      </c>
      <c r="J78" s="12">
        <f>IF($A78="","",IF($B$106=0,0,$B78/$B$106))</f>
        <v/>
      </c>
      <c r="K78" s="11">
        <f>IF($A78="","",IF($I78&gt;0,"Yes","No"))</f>
        <v/>
      </c>
      <c r="L78" s="11">
        <f>IF($A78="","",IF($J78&gt;Settings!$B$5,"Yes","No"))</f>
        <v/>
      </c>
    </row>
    <row r="79">
      <c r="A79" s="10" t="n"/>
      <c r="B79" s="11">
        <f>IF($A79="","",SUMIFS(Invoices!$H$6:$H$305,Invoices!$A$6:$A$305,$A79&amp;""))</f>
        <v/>
      </c>
      <c r="C79" s="11">
        <f>IF($A79="","",SUMIFS(Invoices!$L$6:$L$305,Invoices!$A$6:$A$305,$A79&amp;""))</f>
        <v/>
      </c>
      <c r="D79" s="11">
        <f>IF($A79="","",SUMIFS(Invoices!$M$6:$M$305,Invoices!$A$6:$A$305,$A79&amp;""))</f>
        <v/>
      </c>
      <c r="E79" s="11">
        <f>IF($A79="","",SUMIFS(Invoices!$N$6:$N$305,Invoices!$A$6:$A$305,$A79&amp;""))</f>
        <v/>
      </c>
      <c r="F79" s="11">
        <f>IF($A79="","",SUMIFS(Invoices!$O$6:$O$305,Invoices!$A$6:$A$305,$A79&amp;""))</f>
        <v/>
      </c>
      <c r="G79" s="11">
        <f>IF($A79="","",SUMIFS(Invoices!$P$6:$P$305,Invoices!$A$6:$A$305,$A79&amp;""))</f>
        <v/>
      </c>
      <c r="H79" s="11">
        <f>IF($A79="","",SUMIFS(Invoices!$H$6:$H$305,Invoices!$A$6:$A$305,$A79&amp;"",Invoices!$G$6:$G$305,"Y"))</f>
        <v/>
      </c>
      <c r="I79" s="11">
        <f>IF($A79="","",SUMIFS(Invoices!$H$6:$H$305,Invoices!$A$6:$A$305,$A79&amp;"",Invoices!$Q$6:$Q$305,"Yes"))</f>
        <v/>
      </c>
      <c r="J79" s="12">
        <f>IF($A79="","",IF($B$106=0,0,$B79/$B$106))</f>
        <v/>
      </c>
      <c r="K79" s="11">
        <f>IF($A79="","",IF($I79&gt;0,"Yes","No"))</f>
        <v/>
      </c>
      <c r="L79" s="11">
        <f>IF($A79="","",IF($J79&gt;Settings!$B$5,"Yes","No"))</f>
        <v/>
      </c>
    </row>
    <row r="80">
      <c r="A80" s="10" t="n"/>
      <c r="B80" s="11">
        <f>IF($A80="","",SUMIFS(Invoices!$H$6:$H$305,Invoices!$A$6:$A$305,$A80&amp;""))</f>
        <v/>
      </c>
      <c r="C80" s="11">
        <f>IF($A80="","",SUMIFS(Invoices!$L$6:$L$305,Invoices!$A$6:$A$305,$A80&amp;""))</f>
        <v/>
      </c>
      <c r="D80" s="11">
        <f>IF($A80="","",SUMIFS(Invoices!$M$6:$M$305,Invoices!$A$6:$A$305,$A80&amp;""))</f>
        <v/>
      </c>
      <c r="E80" s="11">
        <f>IF($A80="","",SUMIFS(Invoices!$N$6:$N$305,Invoices!$A$6:$A$305,$A80&amp;""))</f>
        <v/>
      </c>
      <c r="F80" s="11">
        <f>IF($A80="","",SUMIFS(Invoices!$O$6:$O$305,Invoices!$A$6:$A$305,$A80&amp;""))</f>
        <v/>
      </c>
      <c r="G80" s="11">
        <f>IF($A80="","",SUMIFS(Invoices!$P$6:$P$305,Invoices!$A$6:$A$305,$A80&amp;""))</f>
        <v/>
      </c>
      <c r="H80" s="11">
        <f>IF($A80="","",SUMIFS(Invoices!$H$6:$H$305,Invoices!$A$6:$A$305,$A80&amp;"",Invoices!$G$6:$G$305,"Y"))</f>
        <v/>
      </c>
      <c r="I80" s="11">
        <f>IF($A80="","",SUMIFS(Invoices!$H$6:$H$305,Invoices!$A$6:$A$305,$A80&amp;"",Invoices!$Q$6:$Q$305,"Yes"))</f>
        <v/>
      </c>
      <c r="J80" s="12">
        <f>IF($A80="","",IF($B$106=0,0,$B80/$B$106))</f>
        <v/>
      </c>
      <c r="K80" s="11">
        <f>IF($A80="","",IF($I80&gt;0,"Yes","No"))</f>
        <v/>
      </c>
      <c r="L80" s="11">
        <f>IF($A80="","",IF($J80&gt;Settings!$B$5,"Yes","No"))</f>
        <v/>
      </c>
    </row>
    <row r="81">
      <c r="A81" s="10" t="n"/>
      <c r="B81" s="11">
        <f>IF($A81="","",SUMIFS(Invoices!$H$6:$H$305,Invoices!$A$6:$A$305,$A81&amp;""))</f>
        <v/>
      </c>
      <c r="C81" s="11">
        <f>IF($A81="","",SUMIFS(Invoices!$L$6:$L$305,Invoices!$A$6:$A$305,$A81&amp;""))</f>
        <v/>
      </c>
      <c r="D81" s="11">
        <f>IF($A81="","",SUMIFS(Invoices!$M$6:$M$305,Invoices!$A$6:$A$305,$A81&amp;""))</f>
        <v/>
      </c>
      <c r="E81" s="11">
        <f>IF($A81="","",SUMIFS(Invoices!$N$6:$N$305,Invoices!$A$6:$A$305,$A81&amp;""))</f>
        <v/>
      </c>
      <c r="F81" s="11">
        <f>IF($A81="","",SUMIFS(Invoices!$O$6:$O$305,Invoices!$A$6:$A$305,$A81&amp;""))</f>
        <v/>
      </c>
      <c r="G81" s="11">
        <f>IF($A81="","",SUMIFS(Invoices!$P$6:$P$305,Invoices!$A$6:$A$305,$A81&amp;""))</f>
        <v/>
      </c>
      <c r="H81" s="11">
        <f>IF($A81="","",SUMIFS(Invoices!$H$6:$H$305,Invoices!$A$6:$A$305,$A81&amp;"",Invoices!$G$6:$G$305,"Y"))</f>
        <v/>
      </c>
      <c r="I81" s="11">
        <f>IF($A81="","",SUMIFS(Invoices!$H$6:$H$305,Invoices!$A$6:$A$305,$A81&amp;"",Invoices!$Q$6:$Q$305,"Yes"))</f>
        <v/>
      </c>
      <c r="J81" s="12">
        <f>IF($A81="","",IF($B$106=0,0,$B81/$B$106))</f>
        <v/>
      </c>
      <c r="K81" s="11">
        <f>IF($A81="","",IF($I81&gt;0,"Yes","No"))</f>
        <v/>
      </c>
      <c r="L81" s="11">
        <f>IF($A81="","",IF($J81&gt;Settings!$B$5,"Yes","No"))</f>
        <v/>
      </c>
    </row>
    <row r="82">
      <c r="A82" s="10" t="n"/>
      <c r="B82" s="11">
        <f>IF($A82="","",SUMIFS(Invoices!$H$6:$H$305,Invoices!$A$6:$A$305,$A82&amp;""))</f>
        <v/>
      </c>
      <c r="C82" s="11">
        <f>IF($A82="","",SUMIFS(Invoices!$L$6:$L$305,Invoices!$A$6:$A$305,$A82&amp;""))</f>
        <v/>
      </c>
      <c r="D82" s="11">
        <f>IF($A82="","",SUMIFS(Invoices!$M$6:$M$305,Invoices!$A$6:$A$305,$A82&amp;""))</f>
        <v/>
      </c>
      <c r="E82" s="11">
        <f>IF($A82="","",SUMIFS(Invoices!$N$6:$N$305,Invoices!$A$6:$A$305,$A82&amp;""))</f>
        <v/>
      </c>
      <c r="F82" s="11">
        <f>IF($A82="","",SUMIFS(Invoices!$O$6:$O$305,Invoices!$A$6:$A$305,$A82&amp;""))</f>
        <v/>
      </c>
      <c r="G82" s="11">
        <f>IF($A82="","",SUMIFS(Invoices!$P$6:$P$305,Invoices!$A$6:$A$305,$A82&amp;""))</f>
        <v/>
      </c>
      <c r="H82" s="11">
        <f>IF($A82="","",SUMIFS(Invoices!$H$6:$H$305,Invoices!$A$6:$A$305,$A82&amp;"",Invoices!$G$6:$G$305,"Y"))</f>
        <v/>
      </c>
      <c r="I82" s="11">
        <f>IF($A82="","",SUMIFS(Invoices!$H$6:$H$305,Invoices!$A$6:$A$305,$A82&amp;"",Invoices!$Q$6:$Q$305,"Yes"))</f>
        <v/>
      </c>
      <c r="J82" s="12">
        <f>IF($A82="","",IF($B$106=0,0,$B82/$B$106))</f>
        <v/>
      </c>
      <c r="K82" s="11">
        <f>IF($A82="","",IF($I82&gt;0,"Yes","No"))</f>
        <v/>
      </c>
      <c r="L82" s="11">
        <f>IF($A82="","",IF($J82&gt;Settings!$B$5,"Yes","No"))</f>
        <v/>
      </c>
    </row>
    <row r="83">
      <c r="A83" s="10" t="n"/>
      <c r="B83" s="11">
        <f>IF($A83="","",SUMIFS(Invoices!$H$6:$H$305,Invoices!$A$6:$A$305,$A83&amp;""))</f>
        <v/>
      </c>
      <c r="C83" s="11">
        <f>IF($A83="","",SUMIFS(Invoices!$L$6:$L$305,Invoices!$A$6:$A$305,$A83&amp;""))</f>
        <v/>
      </c>
      <c r="D83" s="11">
        <f>IF($A83="","",SUMIFS(Invoices!$M$6:$M$305,Invoices!$A$6:$A$305,$A83&amp;""))</f>
        <v/>
      </c>
      <c r="E83" s="11">
        <f>IF($A83="","",SUMIFS(Invoices!$N$6:$N$305,Invoices!$A$6:$A$305,$A83&amp;""))</f>
        <v/>
      </c>
      <c r="F83" s="11">
        <f>IF($A83="","",SUMIFS(Invoices!$O$6:$O$305,Invoices!$A$6:$A$305,$A83&amp;""))</f>
        <v/>
      </c>
      <c r="G83" s="11">
        <f>IF($A83="","",SUMIFS(Invoices!$P$6:$P$305,Invoices!$A$6:$A$305,$A83&amp;""))</f>
        <v/>
      </c>
      <c r="H83" s="11">
        <f>IF($A83="","",SUMIFS(Invoices!$H$6:$H$305,Invoices!$A$6:$A$305,$A83&amp;"",Invoices!$G$6:$G$305,"Y"))</f>
        <v/>
      </c>
      <c r="I83" s="11">
        <f>IF($A83="","",SUMIFS(Invoices!$H$6:$H$305,Invoices!$A$6:$A$305,$A83&amp;"",Invoices!$Q$6:$Q$305,"Yes"))</f>
        <v/>
      </c>
      <c r="J83" s="12">
        <f>IF($A83="","",IF($B$106=0,0,$B83/$B$106))</f>
        <v/>
      </c>
      <c r="K83" s="11">
        <f>IF($A83="","",IF($I83&gt;0,"Yes","No"))</f>
        <v/>
      </c>
      <c r="L83" s="11">
        <f>IF($A83="","",IF($J83&gt;Settings!$B$5,"Yes","No"))</f>
        <v/>
      </c>
    </row>
    <row r="84">
      <c r="A84" s="10" t="n"/>
      <c r="B84" s="11">
        <f>IF($A84="","",SUMIFS(Invoices!$H$6:$H$305,Invoices!$A$6:$A$305,$A84&amp;""))</f>
        <v/>
      </c>
      <c r="C84" s="11">
        <f>IF($A84="","",SUMIFS(Invoices!$L$6:$L$305,Invoices!$A$6:$A$305,$A84&amp;""))</f>
        <v/>
      </c>
      <c r="D84" s="11">
        <f>IF($A84="","",SUMIFS(Invoices!$M$6:$M$305,Invoices!$A$6:$A$305,$A84&amp;""))</f>
        <v/>
      </c>
      <c r="E84" s="11">
        <f>IF($A84="","",SUMIFS(Invoices!$N$6:$N$305,Invoices!$A$6:$A$305,$A84&amp;""))</f>
        <v/>
      </c>
      <c r="F84" s="11">
        <f>IF($A84="","",SUMIFS(Invoices!$O$6:$O$305,Invoices!$A$6:$A$305,$A84&amp;""))</f>
        <v/>
      </c>
      <c r="G84" s="11">
        <f>IF($A84="","",SUMIFS(Invoices!$P$6:$P$305,Invoices!$A$6:$A$305,$A84&amp;""))</f>
        <v/>
      </c>
      <c r="H84" s="11">
        <f>IF($A84="","",SUMIFS(Invoices!$H$6:$H$305,Invoices!$A$6:$A$305,$A84&amp;"",Invoices!$G$6:$G$305,"Y"))</f>
        <v/>
      </c>
      <c r="I84" s="11">
        <f>IF($A84="","",SUMIFS(Invoices!$H$6:$H$305,Invoices!$A$6:$A$305,$A84&amp;"",Invoices!$Q$6:$Q$305,"Yes"))</f>
        <v/>
      </c>
      <c r="J84" s="12">
        <f>IF($A84="","",IF($B$106=0,0,$B84/$B$106))</f>
        <v/>
      </c>
      <c r="K84" s="11">
        <f>IF($A84="","",IF($I84&gt;0,"Yes","No"))</f>
        <v/>
      </c>
      <c r="L84" s="11">
        <f>IF($A84="","",IF($J84&gt;Settings!$B$5,"Yes","No"))</f>
        <v/>
      </c>
    </row>
    <row r="85">
      <c r="A85" s="10" t="n"/>
      <c r="B85" s="11">
        <f>IF($A85="","",SUMIFS(Invoices!$H$6:$H$305,Invoices!$A$6:$A$305,$A85&amp;""))</f>
        <v/>
      </c>
      <c r="C85" s="11">
        <f>IF($A85="","",SUMIFS(Invoices!$L$6:$L$305,Invoices!$A$6:$A$305,$A85&amp;""))</f>
        <v/>
      </c>
      <c r="D85" s="11">
        <f>IF($A85="","",SUMIFS(Invoices!$M$6:$M$305,Invoices!$A$6:$A$305,$A85&amp;""))</f>
        <v/>
      </c>
      <c r="E85" s="11">
        <f>IF($A85="","",SUMIFS(Invoices!$N$6:$N$305,Invoices!$A$6:$A$305,$A85&amp;""))</f>
        <v/>
      </c>
      <c r="F85" s="11">
        <f>IF($A85="","",SUMIFS(Invoices!$O$6:$O$305,Invoices!$A$6:$A$305,$A85&amp;""))</f>
        <v/>
      </c>
      <c r="G85" s="11">
        <f>IF($A85="","",SUMIFS(Invoices!$P$6:$P$305,Invoices!$A$6:$A$305,$A85&amp;""))</f>
        <v/>
      </c>
      <c r="H85" s="11">
        <f>IF($A85="","",SUMIFS(Invoices!$H$6:$H$305,Invoices!$A$6:$A$305,$A85&amp;"",Invoices!$G$6:$G$305,"Y"))</f>
        <v/>
      </c>
      <c r="I85" s="11">
        <f>IF($A85="","",SUMIFS(Invoices!$H$6:$H$305,Invoices!$A$6:$A$305,$A85&amp;"",Invoices!$Q$6:$Q$305,"Yes"))</f>
        <v/>
      </c>
      <c r="J85" s="12">
        <f>IF($A85="","",IF($B$106=0,0,$B85/$B$106))</f>
        <v/>
      </c>
      <c r="K85" s="11">
        <f>IF($A85="","",IF($I85&gt;0,"Yes","No"))</f>
        <v/>
      </c>
      <c r="L85" s="11">
        <f>IF($A85="","",IF($J85&gt;Settings!$B$5,"Yes","No"))</f>
        <v/>
      </c>
    </row>
    <row r="86">
      <c r="A86" s="10" t="n"/>
      <c r="B86" s="11">
        <f>IF($A86="","",SUMIFS(Invoices!$H$6:$H$305,Invoices!$A$6:$A$305,$A86&amp;""))</f>
        <v/>
      </c>
      <c r="C86" s="11">
        <f>IF($A86="","",SUMIFS(Invoices!$L$6:$L$305,Invoices!$A$6:$A$305,$A86&amp;""))</f>
        <v/>
      </c>
      <c r="D86" s="11">
        <f>IF($A86="","",SUMIFS(Invoices!$M$6:$M$305,Invoices!$A$6:$A$305,$A86&amp;""))</f>
        <v/>
      </c>
      <c r="E86" s="11">
        <f>IF($A86="","",SUMIFS(Invoices!$N$6:$N$305,Invoices!$A$6:$A$305,$A86&amp;""))</f>
        <v/>
      </c>
      <c r="F86" s="11">
        <f>IF($A86="","",SUMIFS(Invoices!$O$6:$O$305,Invoices!$A$6:$A$305,$A86&amp;""))</f>
        <v/>
      </c>
      <c r="G86" s="11">
        <f>IF($A86="","",SUMIFS(Invoices!$P$6:$P$305,Invoices!$A$6:$A$305,$A86&amp;""))</f>
        <v/>
      </c>
      <c r="H86" s="11">
        <f>IF($A86="","",SUMIFS(Invoices!$H$6:$H$305,Invoices!$A$6:$A$305,$A86&amp;"",Invoices!$G$6:$G$305,"Y"))</f>
        <v/>
      </c>
      <c r="I86" s="11">
        <f>IF($A86="","",SUMIFS(Invoices!$H$6:$H$305,Invoices!$A$6:$A$305,$A86&amp;"",Invoices!$Q$6:$Q$305,"Yes"))</f>
        <v/>
      </c>
      <c r="J86" s="12">
        <f>IF($A86="","",IF($B$106=0,0,$B86/$B$106))</f>
        <v/>
      </c>
      <c r="K86" s="11">
        <f>IF($A86="","",IF($I86&gt;0,"Yes","No"))</f>
        <v/>
      </c>
      <c r="L86" s="11">
        <f>IF($A86="","",IF($J86&gt;Settings!$B$5,"Yes","No"))</f>
        <v/>
      </c>
    </row>
    <row r="87">
      <c r="A87" s="10" t="n"/>
      <c r="B87" s="11">
        <f>IF($A87="","",SUMIFS(Invoices!$H$6:$H$305,Invoices!$A$6:$A$305,$A87&amp;""))</f>
        <v/>
      </c>
      <c r="C87" s="11">
        <f>IF($A87="","",SUMIFS(Invoices!$L$6:$L$305,Invoices!$A$6:$A$305,$A87&amp;""))</f>
        <v/>
      </c>
      <c r="D87" s="11">
        <f>IF($A87="","",SUMIFS(Invoices!$M$6:$M$305,Invoices!$A$6:$A$305,$A87&amp;""))</f>
        <v/>
      </c>
      <c r="E87" s="11">
        <f>IF($A87="","",SUMIFS(Invoices!$N$6:$N$305,Invoices!$A$6:$A$305,$A87&amp;""))</f>
        <v/>
      </c>
      <c r="F87" s="11">
        <f>IF($A87="","",SUMIFS(Invoices!$O$6:$O$305,Invoices!$A$6:$A$305,$A87&amp;""))</f>
        <v/>
      </c>
      <c r="G87" s="11">
        <f>IF($A87="","",SUMIFS(Invoices!$P$6:$P$305,Invoices!$A$6:$A$305,$A87&amp;""))</f>
        <v/>
      </c>
      <c r="H87" s="11">
        <f>IF($A87="","",SUMIFS(Invoices!$H$6:$H$305,Invoices!$A$6:$A$305,$A87&amp;"",Invoices!$G$6:$G$305,"Y"))</f>
        <v/>
      </c>
      <c r="I87" s="11">
        <f>IF($A87="","",SUMIFS(Invoices!$H$6:$H$305,Invoices!$A$6:$A$305,$A87&amp;"",Invoices!$Q$6:$Q$305,"Yes"))</f>
        <v/>
      </c>
      <c r="J87" s="12">
        <f>IF($A87="","",IF($B$106=0,0,$B87/$B$106))</f>
        <v/>
      </c>
      <c r="K87" s="11">
        <f>IF($A87="","",IF($I87&gt;0,"Yes","No"))</f>
        <v/>
      </c>
      <c r="L87" s="11">
        <f>IF($A87="","",IF($J87&gt;Settings!$B$5,"Yes","No"))</f>
        <v/>
      </c>
    </row>
    <row r="88">
      <c r="A88" s="10" t="n"/>
      <c r="B88" s="11">
        <f>IF($A88="","",SUMIFS(Invoices!$H$6:$H$305,Invoices!$A$6:$A$305,$A88&amp;""))</f>
        <v/>
      </c>
      <c r="C88" s="11">
        <f>IF($A88="","",SUMIFS(Invoices!$L$6:$L$305,Invoices!$A$6:$A$305,$A88&amp;""))</f>
        <v/>
      </c>
      <c r="D88" s="11">
        <f>IF($A88="","",SUMIFS(Invoices!$M$6:$M$305,Invoices!$A$6:$A$305,$A88&amp;""))</f>
        <v/>
      </c>
      <c r="E88" s="11">
        <f>IF($A88="","",SUMIFS(Invoices!$N$6:$N$305,Invoices!$A$6:$A$305,$A88&amp;""))</f>
        <v/>
      </c>
      <c r="F88" s="11">
        <f>IF($A88="","",SUMIFS(Invoices!$O$6:$O$305,Invoices!$A$6:$A$305,$A88&amp;""))</f>
        <v/>
      </c>
      <c r="G88" s="11">
        <f>IF($A88="","",SUMIFS(Invoices!$P$6:$P$305,Invoices!$A$6:$A$305,$A88&amp;""))</f>
        <v/>
      </c>
      <c r="H88" s="11">
        <f>IF($A88="","",SUMIFS(Invoices!$H$6:$H$305,Invoices!$A$6:$A$305,$A88&amp;"",Invoices!$G$6:$G$305,"Y"))</f>
        <v/>
      </c>
      <c r="I88" s="11">
        <f>IF($A88="","",SUMIFS(Invoices!$H$6:$H$305,Invoices!$A$6:$A$305,$A88&amp;"",Invoices!$Q$6:$Q$305,"Yes"))</f>
        <v/>
      </c>
      <c r="J88" s="12">
        <f>IF($A88="","",IF($B$106=0,0,$B88/$B$106))</f>
        <v/>
      </c>
      <c r="K88" s="11">
        <f>IF($A88="","",IF($I88&gt;0,"Yes","No"))</f>
        <v/>
      </c>
      <c r="L88" s="11">
        <f>IF($A88="","",IF($J88&gt;Settings!$B$5,"Yes","No"))</f>
        <v/>
      </c>
    </row>
    <row r="89">
      <c r="A89" s="10" t="n"/>
      <c r="B89" s="11">
        <f>IF($A89="","",SUMIFS(Invoices!$H$6:$H$305,Invoices!$A$6:$A$305,$A89&amp;""))</f>
        <v/>
      </c>
      <c r="C89" s="11">
        <f>IF($A89="","",SUMIFS(Invoices!$L$6:$L$305,Invoices!$A$6:$A$305,$A89&amp;""))</f>
        <v/>
      </c>
      <c r="D89" s="11">
        <f>IF($A89="","",SUMIFS(Invoices!$M$6:$M$305,Invoices!$A$6:$A$305,$A89&amp;""))</f>
        <v/>
      </c>
      <c r="E89" s="11">
        <f>IF($A89="","",SUMIFS(Invoices!$N$6:$N$305,Invoices!$A$6:$A$305,$A89&amp;""))</f>
        <v/>
      </c>
      <c r="F89" s="11">
        <f>IF($A89="","",SUMIFS(Invoices!$O$6:$O$305,Invoices!$A$6:$A$305,$A89&amp;""))</f>
        <v/>
      </c>
      <c r="G89" s="11">
        <f>IF($A89="","",SUMIFS(Invoices!$P$6:$P$305,Invoices!$A$6:$A$305,$A89&amp;""))</f>
        <v/>
      </c>
      <c r="H89" s="11">
        <f>IF($A89="","",SUMIFS(Invoices!$H$6:$H$305,Invoices!$A$6:$A$305,$A89&amp;"",Invoices!$G$6:$G$305,"Y"))</f>
        <v/>
      </c>
      <c r="I89" s="11">
        <f>IF($A89="","",SUMIFS(Invoices!$H$6:$H$305,Invoices!$A$6:$A$305,$A89&amp;"",Invoices!$Q$6:$Q$305,"Yes"))</f>
        <v/>
      </c>
      <c r="J89" s="12">
        <f>IF($A89="","",IF($B$106=0,0,$B89/$B$106))</f>
        <v/>
      </c>
      <c r="K89" s="11">
        <f>IF($A89="","",IF($I89&gt;0,"Yes","No"))</f>
        <v/>
      </c>
      <c r="L89" s="11">
        <f>IF($A89="","",IF($J89&gt;Settings!$B$5,"Yes","No"))</f>
        <v/>
      </c>
    </row>
    <row r="90">
      <c r="A90" s="10" t="n"/>
      <c r="B90" s="11">
        <f>IF($A90="","",SUMIFS(Invoices!$H$6:$H$305,Invoices!$A$6:$A$305,$A90&amp;""))</f>
        <v/>
      </c>
      <c r="C90" s="11">
        <f>IF($A90="","",SUMIFS(Invoices!$L$6:$L$305,Invoices!$A$6:$A$305,$A90&amp;""))</f>
        <v/>
      </c>
      <c r="D90" s="11">
        <f>IF($A90="","",SUMIFS(Invoices!$M$6:$M$305,Invoices!$A$6:$A$305,$A90&amp;""))</f>
        <v/>
      </c>
      <c r="E90" s="11">
        <f>IF($A90="","",SUMIFS(Invoices!$N$6:$N$305,Invoices!$A$6:$A$305,$A90&amp;""))</f>
        <v/>
      </c>
      <c r="F90" s="11">
        <f>IF($A90="","",SUMIFS(Invoices!$O$6:$O$305,Invoices!$A$6:$A$305,$A90&amp;""))</f>
        <v/>
      </c>
      <c r="G90" s="11">
        <f>IF($A90="","",SUMIFS(Invoices!$P$6:$P$305,Invoices!$A$6:$A$305,$A90&amp;""))</f>
        <v/>
      </c>
      <c r="H90" s="11">
        <f>IF($A90="","",SUMIFS(Invoices!$H$6:$H$305,Invoices!$A$6:$A$305,$A90&amp;"",Invoices!$G$6:$G$305,"Y"))</f>
        <v/>
      </c>
      <c r="I90" s="11">
        <f>IF($A90="","",SUMIFS(Invoices!$H$6:$H$305,Invoices!$A$6:$A$305,$A90&amp;"",Invoices!$Q$6:$Q$305,"Yes"))</f>
        <v/>
      </c>
      <c r="J90" s="12">
        <f>IF($A90="","",IF($B$106=0,0,$B90/$B$106))</f>
        <v/>
      </c>
      <c r="K90" s="11">
        <f>IF($A90="","",IF($I90&gt;0,"Yes","No"))</f>
        <v/>
      </c>
      <c r="L90" s="11">
        <f>IF($A90="","",IF($J90&gt;Settings!$B$5,"Yes","No"))</f>
        <v/>
      </c>
    </row>
    <row r="91">
      <c r="A91" s="10" t="n"/>
      <c r="B91" s="11">
        <f>IF($A91="","",SUMIFS(Invoices!$H$6:$H$305,Invoices!$A$6:$A$305,$A91&amp;""))</f>
        <v/>
      </c>
      <c r="C91" s="11">
        <f>IF($A91="","",SUMIFS(Invoices!$L$6:$L$305,Invoices!$A$6:$A$305,$A91&amp;""))</f>
        <v/>
      </c>
      <c r="D91" s="11">
        <f>IF($A91="","",SUMIFS(Invoices!$M$6:$M$305,Invoices!$A$6:$A$305,$A91&amp;""))</f>
        <v/>
      </c>
      <c r="E91" s="11">
        <f>IF($A91="","",SUMIFS(Invoices!$N$6:$N$305,Invoices!$A$6:$A$305,$A91&amp;""))</f>
        <v/>
      </c>
      <c r="F91" s="11">
        <f>IF($A91="","",SUMIFS(Invoices!$O$6:$O$305,Invoices!$A$6:$A$305,$A91&amp;""))</f>
        <v/>
      </c>
      <c r="G91" s="11">
        <f>IF($A91="","",SUMIFS(Invoices!$P$6:$P$305,Invoices!$A$6:$A$305,$A91&amp;""))</f>
        <v/>
      </c>
      <c r="H91" s="11">
        <f>IF($A91="","",SUMIFS(Invoices!$H$6:$H$305,Invoices!$A$6:$A$305,$A91&amp;"",Invoices!$G$6:$G$305,"Y"))</f>
        <v/>
      </c>
      <c r="I91" s="11">
        <f>IF($A91="","",SUMIFS(Invoices!$H$6:$H$305,Invoices!$A$6:$A$305,$A91&amp;"",Invoices!$Q$6:$Q$305,"Yes"))</f>
        <v/>
      </c>
      <c r="J91" s="12">
        <f>IF($A91="","",IF($B$106=0,0,$B91/$B$106))</f>
        <v/>
      </c>
      <c r="K91" s="11">
        <f>IF($A91="","",IF($I91&gt;0,"Yes","No"))</f>
        <v/>
      </c>
      <c r="L91" s="11">
        <f>IF($A91="","",IF($J91&gt;Settings!$B$5,"Yes","No"))</f>
        <v/>
      </c>
    </row>
    <row r="92">
      <c r="A92" s="10" t="n"/>
      <c r="B92" s="11">
        <f>IF($A92="","",SUMIFS(Invoices!$H$6:$H$305,Invoices!$A$6:$A$305,$A92&amp;""))</f>
        <v/>
      </c>
      <c r="C92" s="11">
        <f>IF($A92="","",SUMIFS(Invoices!$L$6:$L$305,Invoices!$A$6:$A$305,$A92&amp;""))</f>
        <v/>
      </c>
      <c r="D92" s="11">
        <f>IF($A92="","",SUMIFS(Invoices!$M$6:$M$305,Invoices!$A$6:$A$305,$A92&amp;""))</f>
        <v/>
      </c>
      <c r="E92" s="11">
        <f>IF($A92="","",SUMIFS(Invoices!$N$6:$N$305,Invoices!$A$6:$A$305,$A92&amp;""))</f>
        <v/>
      </c>
      <c r="F92" s="11">
        <f>IF($A92="","",SUMIFS(Invoices!$O$6:$O$305,Invoices!$A$6:$A$305,$A92&amp;""))</f>
        <v/>
      </c>
      <c r="G92" s="11">
        <f>IF($A92="","",SUMIFS(Invoices!$P$6:$P$305,Invoices!$A$6:$A$305,$A92&amp;""))</f>
        <v/>
      </c>
      <c r="H92" s="11">
        <f>IF($A92="","",SUMIFS(Invoices!$H$6:$H$305,Invoices!$A$6:$A$305,$A92&amp;"",Invoices!$G$6:$G$305,"Y"))</f>
        <v/>
      </c>
      <c r="I92" s="11">
        <f>IF($A92="","",SUMIFS(Invoices!$H$6:$H$305,Invoices!$A$6:$A$305,$A92&amp;"",Invoices!$Q$6:$Q$305,"Yes"))</f>
        <v/>
      </c>
      <c r="J92" s="12">
        <f>IF($A92="","",IF($B$106=0,0,$B92/$B$106))</f>
        <v/>
      </c>
      <c r="K92" s="11">
        <f>IF($A92="","",IF($I92&gt;0,"Yes","No"))</f>
        <v/>
      </c>
      <c r="L92" s="11">
        <f>IF($A92="","",IF($J92&gt;Settings!$B$5,"Yes","No"))</f>
        <v/>
      </c>
    </row>
    <row r="93">
      <c r="A93" s="10" t="n"/>
      <c r="B93" s="11">
        <f>IF($A93="","",SUMIFS(Invoices!$H$6:$H$305,Invoices!$A$6:$A$305,$A93&amp;""))</f>
        <v/>
      </c>
      <c r="C93" s="11">
        <f>IF($A93="","",SUMIFS(Invoices!$L$6:$L$305,Invoices!$A$6:$A$305,$A93&amp;""))</f>
        <v/>
      </c>
      <c r="D93" s="11">
        <f>IF($A93="","",SUMIFS(Invoices!$M$6:$M$305,Invoices!$A$6:$A$305,$A93&amp;""))</f>
        <v/>
      </c>
      <c r="E93" s="11">
        <f>IF($A93="","",SUMIFS(Invoices!$N$6:$N$305,Invoices!$A$6:$A$305,$A93&amp;""))</f>
        <v/>
      </c>
      <c r="F93" s="11">
        <f>IF($A93="","",SUMIFS(Invoices!$O$6:$O$305,Invoices!$A$6:$A$305,$A93&amp;""))</f>
        <v/>
      </c>
      <c r="G93" s="11">
        <f>IF($A93="","",SUMIFS(Invoices!$P$6:$P$305,Invoices!$A$6:$A$305,$A93&amp;""))</f>
        <v/>
      </c>
      <c r="H93" s="11">
        <f>IF($A93="","",SUMIFS(Invoices!$H$6:$H$305,Invoices!$A$6:$A$305,$A93&amp;"",Invoices!$G$6:$G$305,"Y"))</f>
        <v/>
      </c>
      <c r="I93" s="11">
        <f>IF($A93="","",SUMIFS(Invoices!$H$6:$H$305,Invoices!$A$6:$A$305,$A93&amp;"",Invoices!$Q$6:$Q$305,"Yes"))</f>
        <v/>
      </c>
      <c r="J93" s="12">
        <f>IF($A93="","",IF($B$106=0,0,$B93/$B$106))</f>
        <v/>
      </c>
      <c r="K93" s="11">
        <f>IF($A93="","",IF($I93&gt;0,"Yes","No"))</f>
        <v/>
      </c>
      <c r="L93" s="11">
        <f>IF($A93="","",IF($J93&gt;Settings!$B$5,"Yes","No"))</f>
        <v/>
      </c>
    </row>
    <row r="94">
      <c r="A94" s="10" t="n"/>
      <c r="B94" s="11">
        <f>IF($A94="","",SUMIFS(Invoices!$H$6:$H$305,Invoices!$A$6:$A$305,$A94&amp;""))</f>
        <v/>
      </c>
      <c r="C94" s="11">
        <f>IF($A94="","",SUMIFS(Invoices!$L$6:$L$305,Invoices!$A$6:$A$305,$A94&amp;""))</f>
        <v/>
      </c>
      <c r="D94" s="11">
        <f>IF($A94="","",SUMIFS(Invoices!$M$6:$M$305,Invoices!$A$6:$A$305,$A94&amp;""))</f>
        <v/>
      </c>
      <c r="E94" s="11">
        <f>IF($A94="","",SUMIFS(Invoices!$N$6:$N$305,Invoices!$A$6:$A$305,$A94&amp;""))</f>
        <v/>
      </c>
      <c r="F94" s="11">
        <f>IF($A94="","",SUMIFS(Invoices!$O$6:$O$305,Invoices!$A$6:$A$305,$A94&amp;""))</f>
        <v/>
      </c>
      <c r="G94" s="11">
        <f>IF($A94="","",SUMIFS(Invoices!$P$6:$P$305,Invoices!$A$6:$A$305,$A94&amp;""))</f>
        <v/>
      </c>
      <c r="H94" s="11">
        <f>IF($A94="","",SUMIFS(Invoices!$H$6:$H$305,Invoices!$A$6:$A$305,$A94&amp;"",Invoices!$G$6:$G$305,"Y"))</f>
        <v/>
      </c>
      <c r="I94" s="11">
        <f>IF($A94="","",SUMIFS(Invoices!$H$6:$H$305,Invoices!$A$6:$A$305,$A94&amp;"",Invoices!$Q$6:$Q$305,"Yes"))</f>
        <v/>
      </c>
      <c r="J94" s="12">
        <f>IF($A94="","",IF($B$106=0,0,$B94/$B$106))</f>
        <v/>
      </c>
      <c r="K94" s="11">
        <f>IF($A94="","",IF($I94&gt;0,"Yes","No"))</f>
        <v/>
      </c>
      <c r="L94" s="11">
        <f>IF($A94="","",IF($J94&gt;Settings!$B$5,"Yes","No"))</f>
        <v/>
      </c>
    </row>
    <row r="95">
      <c r="A95" s="10" t="n"/>
      <c r="B95" s="11">
        <f>IF($A95="","",SUMIFS(Invoices!$H$6:$H$305,Invoices!$A$6:$A$305,$A95&amp;""))</f>
        <v/>
      </c>
      <c r="C95" s="11">
        <f>IF($A95="","",SUMIFS(Invoices!$L$6:$L$305,Invoices!$A$6:$A$305,$A95&amp;""))</f>
        <v/>
      </c>
      <c r="D95" s="11">
        <f>IF($A95="","",SUMIFS(Invoices!$M$6:$M$305,Invoices!$A$6:$A$305,$A95&amp;""))</f>
        <v/>
      </c>
      <c r="E95" s="11">
        <f>IF($A95="","",SUMIFS(Invoices!$N$6:$N$305,Invoices!$A$6:$A$305,$A95&amp;""))</f>
        <v/>
      </c>
      <c r="F95" s="11">
        <f>IF($A95="","",SUMIFS(Invoices!$O$6:$O$305,Invoices!$A$6:$A$305,$A95&amp;""))</f>
        <v/>
      </c>
      <c r="G95" s="11">
        <f>IF($A95="","",SUMIFS(Invoices!$P$6:$P$305,Invoices!$A$6:$A$305,$A95&amp;""))</f>
        <v/>
      </c>
      <c r="H95" s="11">
        <f>IF($A95="","",SUMIFS(Invoices!$H$6:$H$305,Invoices!$A$6:$A$305,$A95&amp;"",Invoices!$G$6:$G$305,"Y"))</f>
        <v/>
      </c>
      <c r="I95" s="11">
        <f>IF($A95="","",SUMIFS(Invoices!$H$6:$H$305,Invoices!$A$6:$A$305,$A95&amp;"",Invoices!$Q$6:$Q$305,"Yes"))</f>
        <v/>
      </c>
      <c r="J95" s="12">
        <f>IF($A95="","",IF($B$106=0,0,$B95/$B$106))</f>
        <v/>
      </c>
      <c r="K95" s="11">
        <f>IF($A95="","",IF($I95&gt;0,"Yes","No"))</f>
        <v/>
      </c>
      <c r="L95" s="11">
        <f>IF($A95="","",IF($J95&gt;Settings!$B$5,"Yes","No"))</f>
        <v/>
      </c>
    </row>
    <row r="96">
      <c r="A96" s="10" t="n"/>
      <c r="B96" s="11">
        <f>IF($A96="","",SUMIFS(Invoices!$H$6:$H$305,Invoices!$A$6:$A$305,$A96&amp;""))</f>
        <v/>
      </c>
      <c r="C96" s="11">
        <f>IF($A96="","",SUMIFS(Invoices!$L$6:$L$305,Invoices!$A$6:$A$305,$A96&amp;""))</f>
        <v/>
      </c>
      <c r="D96" s="11">
        <f>IF($A96="","",SUMIFS(Invoices!$M$6:$M$305,Invoices!$A$6:$A$305,$A96&amp;""))</f>
        <v/>
      </c>
      <c r="E96" s="11">
        <f>IF($A96="","",SUMIFS(Invoices!$N$6:$N$305,Invoices!$A$6:$A$305,$A96&amp;""))</f>
        <v/>
      </c>
      <c r="F96" s="11">
        <f>IF($A96="","",SUMIFS(Invoices!$O$6:$O$305,Invoices!$A$6:$A$305,$A96&amp;""))</f>
        <v/>
      </c>
      <c r="G96" s="11">
        <f>IF($A96="","",SUMIFS(Invoices!$P$6:$P$305,Invoices!$A$6:$A$305,$A96&amp;""))</f>
        <v/>
      </c>
      <c r="H96" s="11">
        <f>IF($A96="","",SUMIFS(Invoices!$H$6:$H$305,Invoices!$A$6:$A$305,$A96&amp;"",Invoices!$G$6:$G$305,"Y"))</f>
        <v/>
      </c>
      <c r="I96" s="11">
        <f>IF($A96="","",SUMIFS(Invoices!$H$6:$H$305,Invoices!$A$6:$A$305,$A96&amp;"",Invoices!$Q$6:$Q$305,"Yes"))</f>
        <v/>
      </c>
      <c r="J96" s="12">
        <f>IF($A96="","",IF($B$106=0,0,$B96/$B$106))</f>
        <v/>
      </c>
      <c r="K96" s="11">
        <f>IF($A96="","",IF($I96&gt;0,"Yes","No"))</f>
        <v/>
      </c>
      <c r="L96" s="11">
        <f>IF($A96="","",IF($J96&gt;Settings!$B$5,"Yes","No"))</f>
        <v/>
      </c>
    </row>
    <row r="97">
      <c r="A97" s="10" t="n"/>
      <c r="B97" s="11">
        <f>IF($A97="","",SUMIFS(Invoices!$H$6:$H$305,Invoices!$A$6:$A$305,$A97&amp;""))</f>
        <v/>
      </c>
      <c r="C97" s="11">
        <f>IF($A97="","",SUMIFS(Invoices!$L$6:$L$305,Invoices!$A$6:$A$305,$A97&amp;""))</f>
        <v/>
      </c>
      <c r="D97" s="11">
        <f>IF($A97="","",SUMIFS(Invoices!$M$6:$M$305,Invoices!$A$6:$A$305,$A97&amp;""))</f>
        <v/>
      </c>
      <c r="E97" s="11">
        <f>IF($A97="","",SUMIFS(Invoices!$N$6:$N$305,Invoices!$A$6:$A$305,$A97&amp;""))</f>
        <v/>
      </c>
      <c r="F97" s="11">
        <f>IF($A97="","",SUMIFS(Invoices!$O$6:$O$305,Invoices!$A$6:$A$305,$A97&amp;""))</f>
        <v/>
      </c>
      <c r="G97" s="11">
        <f>IF($A97="","",SUMIFS(Invoices!$P$6:$P$305,Invoices!$A$6:$A$305,$A97&amp;""))</f>
        <v/>
      </c>
      <c r="H97" s="11">
        <f>IF($A97="","",SUMIFS(Invoices!$H$6:$H$305,Invoices!$A$6:$A$305,$A97&amp;"",Invoices!$G$6:$G$305,"Y"))</f>
        <v/>
      </c>
      <c r="I97" s="11">
        <f>IF($A97="","",SUMIFS(Invoices!$H$6:$H$305,Invoices!$A$6:$A$305,$A97&amp;"",Invoices!$Q$6:$Q$305,"Yes"))</f>
        <v/>
      </c>
      <c r="J97" s="12">
        <f>IF($A97="","",IF($B$106=0,0,$B97/$B$106))</f>
        <v/>
      </c>
      <c r="K97" s="11">
        <f>IF($A97="","",IF($I97&gt;0,"Yes","No"))</f>
        <v/>
      </c>
      <c r="L97" s="11">
        <f>IF($A97="","",IF($J97&gt;Settings!$B$5,"Yes","No"))</f>
        <v/>
      </c>
    </row>
    <row r="98">
      <c r="A98" s="10" t="n"/>
      <c r="B98" s="11">
        <f>IF($A98="","",SUMIFS(Invoices!$H$6:$H$305,Invoices!$A$6:$A$305,$A98&amp;""))</f>
        <v/>
      </c>
      <c r="C98" s="11">
        <f>IF($A98="","",SUMIFS(Invoices!$L$6:$L$305,Invoices!$A$6:$A$305,$A98&amp;""))</f>
        <v/>
      </c>
      <c r="D98" s="11">
        <f>IF($A98="","",SUMIFS(Invoices!$M$6:$M$305,Invoices!$A$6:$A$305,$A98&amp;""))</f>
        <v/>
      </c>
      <c r="E98" s="11">
        <f>IF($A98="","",SUMIFS(Invoices!$N$6:$N$305,Invoices!$A$6:$A$305,$A98&amp;""))</f>
        <v/>
      </c>
      <c r="F98" s="11">
        <f>IF($A98="","",SUMIFS(Invoices!$O$6:$O$305,Invoices!$A$6:$A$305,$A98&amp;""))</f>
        <v/>
      </c>
      <c r="G98" s="11">
        <f>IF($A98="","",SUMIFS(Invoices!$P$6:$P$305,Invoices!$A$6:$A$305,$A98&amp;""))</f>
        <v/>
      </c>
      <c r="H98" s="11">
        <f>IF($A98="","",SUMIFS(Invoices!$H$6:$H$305,Invoices!$A$6:$A$305,$A98&amp;"",Invoices!$G$6:$G$305,"Y"))</f>
        <v/>
      </c>
      <c r="I98" s="11">
        <f>IF($A98="","",SUMIFS(Invoices!$H$6:$H$305,Invoices!$A$6:$A$305,$A98&amp;"",Invoices!$Q$6:$Q$305,"Yes"))</f>
        <v/>
      </c>
      <c r="J98" s="12">
        <f>IF($A98="","",IF($B$106=0,0,$B98/$B$106))</f>
        <v/>
      </c>
      <c r="K98" s="11">
        <f>IF($A98="","",IF($I98&gt;0,"Yes","No"))</f>
        <v/>
      </c>
      <c r="L98" s="11">
        <f>IF($A98="","",IF($J98&gt;Settings!$B$5,"Yes","No"))</f>
        <v/>
      </c>
    </row>
    <row r="99">
      <c r="A99" s="10" t="n"/>
      <c r="B99" s="11">
        <f>IF($A99="","",SUMIFS(Invoices!$H$6:$H$305,Invoices!$A$6:$A$305,$A99&amp;""))</f>
        <v/>
      </c>
      <c r="C99" s="11">
        <f>IF($A99="","",SUMIFS(Invoices!$L$6:$L$305,Invoices!$A$6:$A$305,$A99&amp;""))</f>
        <v/>
      </c>
      <c r="D99" s="11">
        <f>IF($A99="","",SUMIFS(Invoices!$M$6:$M$305,Invoices!$A$6:$A$305,$A99&amp;""))</f>
        <v/>
      </c>
      <c r="E99" s="11">
        <f>IF($A99="","",SUMIFS(Invoices!$N$6:$N$305,Invoices!$A$6:$A$305,$A99&amp;""))</f>
        <v/>
      </c>
      <c r="F99" s="11">
        <f>IF($A99="","",SUMIFS(Invoices!$O$6:$O$305,Invoices!$A$6:$A$305,$A99&amp;""))</f>
        <v/>
      </c>
      <c r="G99" s="11">
        <f>IF($A99="","",SUMIFS(Invoices!$P$6:$P$305,Invoices!$A$6:$A$305,$A99&amp;""))</f>
        <v/>
      </c>
      <c r="H99" s="11">
        <f>IF($A99="","",SUMIFS(Invoices!$H$6:$H$305,Invoices!$A$6:$A$305,$A99&amp;"",Invoices!$G$6:$G$305,"Y"))</f>
        <v/>
      </c>
      <c r="I99" s="11">
        <f>IF($A99="","",SUMIFS(Invoices!$H$6:$H$305,Invoices!$A$6:$A$305,$A99&amp;"",Invoices!$Q$6:$Q$305,"Yes"))</f>
        <v/>
      </c>
      <c r="J99" s="12">
        <f>IF($A99="","",IF($B$106=0,0,$B99/$B$106))</f>
        <v/>
      </c>
      <c r="K99" s="11">
        <f>IF($A99="","",IF($I99&gt;0,"Yes","No"))</f>
        <v/>
      </c>
      <c r="L99" s="11">
        <f>IF($A99="","",IF($J99&gt;Settings!$B$5,"Yes","No"))</f>
        <v/>
      </c>
    </row>
    <row r="100">
      <c r="A100" s="10" t="n"/>
      <c r="B100" s="11">
        <f>IF($A100="","",SUMIFS(Invoices!$H$6:$H$305,Invoices!$A$6:$A$305,$A100&amp;""))</f>
        <v/>
      </c>
      <c r="C100" s="11">
        <f>IF($A100="","",SUMIFS(Invoices!$L$6:$L$305,Invoices!$A$6:$A$305,$A100&amp;""))</f>
        <v/>
      </c>
      <c r="D100" s="11">
        <f>IF($A100="","",SUMIFS(Invoices!$M$6:$M$305,Invoices!$A$6:$A$305,$A100&amp;""))</f>
        <v/>
      </c>
      <c r="E100" s="11">
        <f>IF($A100="","",SUMIFS(Invoices!$N$6:$N$305,Invoices!$A$6:$A$305,$A100&amp;""))</f>
        <v/>
      </c>
      <c r="F100" s="11">
        <f>IF($A100="","",SUMIFS(Invoices!$O$6:$O$305,Invoices!$A$6:$A$305,$A100&amp;""))</f>
        <v/>
      </c>
      <c r="G100" s="11">
        <f>IF($A100="","",SUMIFS(Invoices!$P$6:$P$305,Invoices!$A$6:$A$305,$A100&amp;""))</f>
        <v/>
      </c>
      <c r="H100" s="11">
        <f>IF($A100="","",SUMIFS(Invoices!$H$6:$H$305,Invoices!$A$6:$A$305,$A100&amp;"",Invoices!$G$6:$G$305,"Y"))</f>
        <v/>
      </c>
      <c r="I100" s="11">
        <f>IF($A100="","",SUMIFS(Invoices!$H$6:$H$305,Invoices!$A$6:$A$305,$A100&amp;"",Invoices!$Q$6:$Q$305,"Yes"))</f>
        <v/>
      </c>
      <c r="J100" s="12">
        <f>IF($A100="","",IF($B$106=0,0,$B100/$B$106))</f>
        <v/>
      </c>
      <c r="K100" s="11">
        <f>IF($A100="","",IF($I100&gt;0,"Yes","No"))</f>
        <v/>
      </c>
      <c r="L100" s="11">
        <f>IF($A100="","",IF($J100&gt;Settings!$B$5,"Yes","No"))</f>
        <v/>
      </c>
    </row>
    <row r="101">
      <c r="A101" s="10" t="n"/>
      <c r="B101" s="11">
        <f>IF($A101="","",SUMIFS(Invoices!$H$6:$H$305,Invoices!$A$6:$A$305,$A101&amp;""))</f>
        <v/>
      </c>
      <c r="C101" s="11">
        <f>IF($A101="","",SUMIFS(Invoices!$L$6:$L$305,Invoices!$A$6:$A$305,$A101&amp;""))</f>
        <v/>
      </c>
      <c r="D101" s="11">
        <f>IF($A101="","",SUMIFS(Invoices!$M$6:$M$305,Invoices!$A$6:$A$305,$A101&amp;""))</f>
        <v/>
      </c>
      <c r="E101" s="11">
        <f>IF($A101="","",SUMIFS(Invoices!$N$6:$N$305,Invoices!$A$6:$A$305,$A101&amp;""))</f>
        <v/>
      </c>
      <c r="F101" s="11">
        <f>IF($A101="","",SUMIFS(Invoices!$O$6:$O$305,Invoices!$A$6:$A$305,$A101&amp;""))</f>
        <v/>
      </c>
      <c r="G101" s="11">
        <f>IF($A101="","",SUMIFS(Invoices!$P$6:$P$305,Invoices!$A$6:$A$305,$A101&amp;""))</f>
        <v/>
      </c>
      <c r="H101" s="11">
        <f>IF($A101="","",SUMIFS(Invoices!$H$6:$H$305,Invoices!$A$6:$A$305,$A101&amp;"",Invoices!$G$6:$G$305,"Y"))</f>
        <v/>
      </c>
      <c r="I101" s="11">
        <f>IF($A101="","",SUMIFS(Invoices!$H$6:$H$305,Invoices!$A$6:$A$305,$A101&amp;"",Invoices!$Q$6:$Q$305,"Yes"))</f>
        <v/>
      </c>
      <c r="J101" s="12">
        <f>IF($A101="","",IF($B$106=0,0,$B101/$B$106))</f>
        <v/>
      </c>
      <c r="K101" s="11">
        <f>IF($A101="","",IF($I101&gt;0,"Yes","No"))</f>
        <v/>
      </c>
      <c r="L101" s="11">
        <f>IF($A101="","",IF($J101&gt;Settings!$B$5,"Yes","No"))</f>
        <v/>
      </c>
    </row>
    <row r="102">
      <c r="A102" s="10" t="n"/>
      <c r="B102" s="11">
        <f>IF($A102="","",SUMIFS(Invoices!$H$6:$H$305,Invoices!$A$6:$A$305,$A102&amp;""))</f>
        <v/>
      </c>
      <c r="C102" s="11">
        <f>IF($A102="","",SUMIFS(Invoices!$L$6:$L$305,Invoices!$A$6:$A$305,$A102&amp;""))</f>
        <v/>
      </c>
      <c r="D102" s="11">
        <f>IF($A102="","",SUMIFS(Invoices!$M$6:$M$305,Invoices!$A$6:$A$305,$A102&amp;""))</f>
        <v/>
      </c>
      <c r="E102" s="11">
        <f>IF($A102="","",SUMIFS(Invoices!$N$6:$N$305,Invoices!$A$6:$A$305,$A102&amp;""))</f>
        <v/>
      </c>
      <c r="F102" s="11">
        <f>IF($A102="","",SUMIFS(Invoices!$O$6:$O$305,Invoices!$A$6:$A$305,$A102&amp;""))</f>
        <v/>
      </c>
      <c r="G102" s="11">
        <f>IF($A102="","",SUMIFS(Invoices!$P$6:$P$305,Invoices!$A$6:$A$305,$A102&amp;""))</f>
        <v/>
      </c>
      <c r="H102" s="11">
        <f>IF($A102="","",SUMIFS(Invoices!$H$6:$H$305,Invoices!$A$6:$A$305,$A102&amp;"",Invoices!$G$6:$G$305,"Y"))</f>
        <v/>
      </c>
      <c r="I102" s="11">
        <f>IF($A102="","",SUMIFS(Invoices!$H$6:$H$305,Invoices!$A$6:$A$305,$A102&amp;"",Invoices!$Q$6:$Q$305,"Yes"))</f>
        <v/>
      </c>
      <c r="J102" s="12">
        <f>IF($A102="","",IF($B$106=0,0,$B102/$B$106))</f>
        <v/>
      </c>
      <c r="K102" s="11">
        <f>IF($A102="","",IF($I102&gt;0,"Yes","No"))</f>
        <v/>
      </c>
      <c r="L102" s="11">
        <f>IF($A102="","",IF($J102&gt;Settings!$B$5,"Yes","No"))</f>
        <v/>
      </c>
    </row>
    <row r="103">
      <c r="A103" s="10" t="n"/>
      <c r="B103" s="11">
        <f>IF($A103="","",SUMIFS(Invoices!$H$6:$H$305,Invoices!$A$6:$A$305,$A103&amp;""))</f>
        <v/>
      </c>
      <c r="C103" s="11">
        <f>IF($A103="","",SUMIFS(Invoices!$L$6:$L$305,Invoices!$A$6:$A$305,$A103&amp;""))</f>
        <v/>
      </c>
      <c r="D103" s="11">
        <f>IF($A103="","",SUMIFS(Invoices!$M$6:$M$305,Invoices!$A$6:$A$305,$A103&amp;""))</f>
        <v/>
      </c>
      <c r="E103" s="11">
        <f>IF($A103="","",SUMIFS(Invoices!$N$6:$N$305,Invoices!$A$6:$A$305,$A103&amp;""))</f>
        <v/>
      </c>
      <c r="F103" s="11">
        <f>IF($A103="","",SUMIFS(Invoices!$O$6:$O$305,Invoices!$A$6:$A$305,$A103&amp;""))</f>
        <v/>
      </c>
      <c r="G103" s="11">
        <f>IF($A103="","",SUMIFS(Invoices!$P$6:$P$305,Invoices!$A$6:$A$305,$A103&amp;""))</f>
        <v/>
      </c>
      <c r="H103" s="11">
        <f>IF($A103="","",SUMIFS(Invoices!$H$6:$H$305,Invoices!$A$6:$A$305,$A103&amp;"",Invoices!$G$6:$G$305,"Y"))</f>
        <v/>
      </c>
      <c r="I103" s="11">
        <f>IF($A103="","",SUMIFS(Invoices!$H$6:$H$305,Invoices!$A$6:$A$305,$A103&amp;"",Invoices!$Q$6:$Q$305,"Yes"))</f>
        <v/>
      </c>
      <c r="J103" s="12">
        <f>IF($A103="","",IF($B$106=0,0,$B103/$B$106))</f>
        <v/>
      </c>
      <c r="K103" s="11">
        <f>IF($A103="","",IF($I103&gt;0,"Yes","No"))</f>
        <v/>
      </c>
      <c r="L103" s="11">
        <f>IF($A103="","",IF($J103&gt;Settings!$B$5,"Yes","No"))</f>
        <v/>
      </c>
    </row>
    <row r="104">
      <c r="A104" s="10" t="n"/>
      <c r="B104" s="11">
        <f>IF($A104="","",SUMIFS(Invoices!$H$6:$H$305,Invoices!$A$6:$A$305,$A104&amp;""))</f>
        <v/>
      </c>
      <c r="C104" s="11">
        <f>IF($A104="","",SUMIFS(Invoices!$L$6:$L$305,Invoices!$A$6:$A$305,$A104&amp;""))</f>
        <v/>
      </c>
      <c r="D104" s="11">
        <f>IF($A104="","",SUMIFS(Invoices!$M$6:$M$305,Invoices!$A$6:$A$305,$A104&amp;""))</f>
        <v/>
      </c>
      <c r="E104" s="11">
        <f>IF($A104="","",SUMIFS(Invoices!$N$6:$N$305,Invoices!$A$6:$A$305,$A104&amp;""))</f>
        <v/>
      </c>
      <c r="F104" s="11">
        <f>IF($A104="","",SUMIFS(Invoices!$O$6:$O$305,Invoices!$A$6:$A$305,$A104&amp;""))</f>
        <v/>
      </c>
      <c r="G104" s="11">
        <f>IF($A104="","",SUMIFS(Invoices!$P$6:$P$305,Invoices!$A$6:$A$305,$A104&amp;""))</f>
        <v/>
      </c>
      <c r="H104" s="11">
        <f>IF($A104="","",SUMIFS(Invoices!$H$6:$H$305,Invoices!$A$6:$A$305,$A104&amp;"",Invoices!$G$6:$G$305,"Y"))</f>
        <v/>
      </c>
      <c r="I104" s="11">
        <f>IF($A104="","",SUMIFS(Invoices!$H$6:$H$305,Invoices!$A$6:$A$305,$A104&amp;"",Invoices!$Q$6:$Q$305,"Yes"))</f>
        <v/>
      </c>
      <c r="J104" s="12">
        <f>IF($A104="","",IF($B$106=0,0,$B104/$B$106))</f>
        <v/>
      </c>
      <c r="K104" s="11">
        <f>IF($A104="","",IF($I104&gt;0,"Yes","No"))</f>
        <v/>
      </c>
      <c r="L104" s="11">
        <f>IF($A104="","",IF($J104&gt;Settings!$B$5,"Yes","No"))</f>
        <v/>
      </c>
    </row>
    <row r="105">
      <c r="A105" s="10" t="n"/>
      <c r="B105" s="11">
        <f>IF($A105="","",SUMIFS(Invoices!$H$6:$H$305,Invoices!$A$6:$A$305,$A105&amp;""))</f>
        <v/>
      </c>
      <c r="C105" s="11">
        <f>IF($A105="","",SUMIFS(Invoices!$L$6:$L$305,Invoices!$A$6:$A$305,$A105&amp;""))</f>
        <v/>
      </c>
      <c r="D105" s="11">
        <f>IF($A105="","",SUMIFS(Invoices!$M$6:$M$305,Invoices!$A$6:$A$305,$A105&amp;""))</f>
        <v/>
      </c>
      <c r="E105" s="11">
        <f>IF($A105="","",SUMIFS(Invoices!$N$6:$N$305,Invoices!$A$6:$A$305,$A105&amp;""))</f>
        <v/>
      </c>
      <c r="F105" s="11">
        <f>IF($A105="","",SUMIFS(Invoices!$O$6:$O$305,Invoices!$A$6:$A$305,$A105&amp;""))</f>
        <v/>
      </c>
      <c r="G105" s="11">
        <f>IF($A105="","",SUMIFS(Invoices!$P$6:$P$305,Invoices!$A$6:$A$305,$A105&amp;""))</f>
        <v/>
      </c>
      <c r="H105" s="11">
        <f>IF($A105="","",SUMIFS(Invoices!$H$6:$H$305,Invoices!$A$6:$A$305,$A105&amp;"",Invoices!$G$6:$G$305,"Y"))</f>
        <v/>
      </c>
      <c r="I105" s="11">
        <f>IF($A105="","",SUMIFS(Invoices!$H$6:$H$305,Invoices!$A$6:$A$305,$A105&amp;"",Invoices!$Q$6:$Q$305,"Yes"))</f>
        <v/>
      </c>
      <c r="J105" s="12">
        <f>IF($A105="","",IF($B$106=0,0,$B105/$B$106))</f>
        <v/>
      </c>
      <c r="K105" s="11">
        <f>IF($A105="","",IF($I105&gt;0,"Yes","No"))</f>
        <v/>
      </c>
      <c r="L105" s="11">
        <f>IF($A105="","",IF($J105&gt;Settings!$B$5,"Yes","No"))</f>
        <v/>
      </c>
    </row>
    <row r="106">
      <c r="A106" s="5" t="inlineStr">
        <is>
          <t>Total</t>
        </is>
      </c>
      <c r="B106" s="13">
        <f>SUM(B6:B105)</f>
        <v/>
      </c>
      <c r="C106" s="13">
        <f>SUM(C6:C105)</f>
        <v/>
      </c>
      <c r="D106" s="13">
        <f>SUM(D6:D105)</f>
        <v/>
      </c>
      <c r="E106" s="13">
        <f>SUM(E6:E105)</f>
        <v/>
      </c>
      <c r="F106" s="13">
        <f>SUM(F6:F105)</f>
        <v/>
      </c>
      <c r="G106" s="13">
        <f>SUM(G6:G105)</f>
        <v/>
      </c>
      <c r="H106" s="13">
        <f>SUM(H6:H105)</f>
        <v/>
      </c>
      <c r="I106" s="13">
        <f>SUM(I6:I105)</f>
        <v/>
      </c>
    </row>
    <row r="107">
      <c r="A107" s="5" t="inlineStr">
        <is>
          <t>Share of ledger</t>
        </is>
      </c>
      <c r="B107" s="14">
        <f>IF($B$106=0,0,B106/$B$106)</f>
        <v/>
      </c>
      <c r="C107" s="14">
        <f>IF($B$106=0,0,C106/$B$106)</f>
        <v/>
      </c>
      <c r="D107" s="14">
        <f>IF($B$106=0,0,D106/$B$106)</f>
        <v/>
      </c>
      <c r="E107" s="14">
        <f>IF($B$106=0,0,E106/$B$106)</f>
        <v/>
      </c>
      <c r="F107" s="14">
        <f>IF($B$106=0,0,F106/$B$106)</f>
        <v/>
      </c>
      <c r="G107" s="14">
        <f>IF($B$106=0,0,G106/$B$106)</f>
        <v/>
      </c>
      <c r="H107" s="14">
        <f>IF($B$106=0,0,H106/$B$106)</f>
        <v/>
      </c>
      <c r="I107" s="14">
        <f>IF($B$106=0,0,I106/$B$106)</f>
        <v/>
      </c>
    </row>
    <row r="109">
      <c r="A109" s="5" t="inlineStr">
        <is>
          <t>Balance of customers with a cross-age flag</t>
        </is>
      </c>
      <c r="B109" s="15">
        <f>SUMIFS(B6:B105,K6:K105,"Yes")</f>
        <v/>
      </c>
    </row>
    <row r="110">
      <c r="A110" s="5" t="inlineStr">
        <is>
          <t>Overdue (everything not Current)</t>
        </is>
      </c>
      <c r="B110" s="15">
        <f>$B$106-C106</f>
        <v/>
      </c>
    </row>
  </sheetData>
  <conditionalFormatting sqref="K6:K105">
    <cfRule type="expression" priority="1" dxfId="0">
      <formula>$K6="Yes"</formula>
    </cfRule>
  </conditionalFormatting>
  <conditionalFormatting sqref="L6:L105">
    <cfRule type="expression" priority="2" dxfId="0">
      <formula>$L6="Yes"</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306"/>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13" customWidth="1" min="3" max="3"/>
    <col width="13" customWidth="1" min="4" max="4"/>
    <col width="14" customWidth="1" min="5" max="5"/>
    <col width="15" customWidth="1" min="6" max="6"/>
    <col width="12" customWidth="1" min="7" max="7"/>
    <col width="14" customWidth="1" min="8" max="8"/>
    <col width="12" customWidth="1" min="9" max="9"/>
    <col width="12" customWidth="1" min="10" max="10"/>
    <col width="12" customWidth="1" min="11" max="11"/>
    <col width="13" customWidth="1" min="12" max="12"/>
    <col width="13" customWidth="1" min="13" max="13"/>
    <col width="13" customWidth="1" min="14" max="14"/>
    <col width="13" customWidth="1" min="15" max="15"/>
    <col width="13" customWidth="1" min="16" max="16"/>
    <col width="13" customWidth="1" min="17" max="17"/>
  </cols>
  <sheetData>
    <row r="1">
      <c r="A1" s="4" t="inlineStr">
        <is>
          <t>Invoices: one row per unpaid or part-paid invoice</t>
        </is>
      </c>
    </row>
    <row r="2">
      <c r="A2" t="inlineStr">
        <is>
          <t>Yellow columns are inputs. Grey columns calculate. Disputed: enter Y or leave blank.</t>
        </is>
      </c>
    </row>
    <row r="3">
      <c r="A3">
        <f>CONCATENATE("Aged to ",TEXT(Settings!$B$3,"dd/mm/yyyy"))</f>
        <v/>
      </c>
    </row>
    <row r="5">
      <c r="A5" s="9" t="inlineStr">
        <is>
          <t>Customer</t>
        </is>
      </c>
      <c r="B5" s="9" t="inlineStr">
        <is>
          <t>Invoice no</t>
        </is>
      </c>
      <c r="C5" s="9" t="inlineStr">
        <is>
          <t>Invoice date</t>
        </is>
      </c>
      <c r="D5" s="9" t="inlineStr">
        <is>
          <t>Due date</t>
        </is>
      </c>
      <c r="E5" s="9" t="inlineStr">
        <is>
          <t>Invoice value</t>
        </is>
      </c>
      <c r="F5" s="9" t="inlineStr">
        <is>
          <t>Paid or credited</t>
        </is>
      </c>
      <c r="G5" s="9" t="inlineStr">
        <is>
          <t>Disputed (Y)</t>
        </is>
      </c>
      <c r="H5" s="9" t="inlineStr">
        <is>
          <t>Outstanding</t>
        </is>
      </c>
      <c r="I5" s="9" t="inlineStr">
        <is>
          <t>Days from invoice</t>
        </is>
      </c>
      <c r="J5" s="9" t="inlineStr">
        <is>
          <t>Days overdue</t>
        </is>
      </c>
      <c r="K5" s="9" t="inlineStr">
        <is>
          <t>Ageing band</t>
        </is>
      </c>
      <c r="L5" s="9" t="inlineStr">
        <is>
          <t>Current</t>
        </is>
      </c>
      <c r="M5" s="9" t="inlineStr">
        <is>
          <t>1 to 30</t>
        </is>
      </c>
      <c r="N5" s="9" t="inlineStr">
        <is>
          <t>31 to 60</t>
        </is>
      </c>
      <c r="O5" s="9" t="inlineStr">
        <is>
          <t>61 to 90</t>
        </is>
      </c>
      <c r="P5" s="9" t="inlineStr">
        <is>
          <t>Over 90</t>
        </is>
      </c>
      <c r="Q5" s="9" t="inlineStr">
        <is>
          <t>Over age limit</t>
        </is>
      </c>
    </row>
    <row r="6">
      <c r="A6" s="10" t="inlineStr">
        <is>
          <t>Customer A</t>
        </is>
      </c>
      <c r="B6" s="10" t="inlineStr">
        <is>
          <t>INV-1041</t>
        </is>
      </c>
      <c r="C6" s="6" t="n">
        <v>46244</v>
      </c>
      <c r="D6" s="6" t="n">
        <v>46274</v>
      </c>
      <c r="E6" s="16" t="n">
        <v>12000</v>
      </c>
      <c r="F6" s="16" t="n"/>
      <c r="G6" s="10" t="n"/>
      <c r="H6" s="11">
        <f>IF($E6="","",$E6-N($F6))</f>
        <v/>
      </c>
      <c r="I6" s="17">
        <f>IF($E6="","",Settings!$B$3-$C6)</f>
        <v/>
      </c>
      <c r="J6" s="17">
        <f>IF($E6="","",MAX(0,Settings!$B$3-$D6))</f>
        <v/>
      </c>
      <c r="K6" s="17">
        <f>IF($E6="","",IF($J6=0,"Current",IF($J6&lt;=30,"1 to 30",IF($J6&lt;=60,"31 to 60",IF($J6&lt;=90,"61 to 90","Over 90")))))</f>
        <v/>
      </c>
      <c r="L6" s="11">
        <f>IF($E6="","",IF($K6="Current",$H6,0))</f>
        <v/>
      </c>
      <c r="M6" s="11">
        <f>IF($E6="","",IF($K6="1 to 30",$H6,0))</f>
        <v/>
      </c>
      <c r="N6" s="11">
        <f>IF($E6="","",IF($K6="31 to 60",$H6,0))</f>
        <v/>
      </c>
      <c r="O6" s="11">
        <f>IF($E6="","",IF($K6="61 to 90",$H6,0))</f>
        <v/>
      </c>
      <c r="P6" s="11">
        <f>IF($E6="","",IF($K6="Over 90",$H6,0))</f>
        <v/>
      </c>
      <c r="Q6" s="17">
        <f>IF($E6="","",IF($I6&gt;Settings!$B$4,"Yes","No"))</f>
        <v/>
      </c>
    </row>
    <row r="7">
      <c r="A7" s="10" t="inlineStr">
        <is>
          <t>Customer A</t>
        </is>
      </c>
      <c r="B7" s="10" t="inlineStr">
        <is>
          <t>INV-1032</t>
        </is>
      </c>
      <c r="C7" s="6" t="n">
        <v>46218</v>
      </c>
      <c r="D7" s="6" t="n">
        <v>46248</v>
      </c>
      <c r="E7" s="16" t="n">
        <v>9500</v>
      </c>
      <c r="F7" s="16" t="n"/>
      <c r="G7" s="10" t="n"/>
      <c r="H7" s="11">
        <f>IF($E7="","",$E7-N($F7))</f>
        <v/>
      </c>
      <c r="I7" s="17">
        <f>IF($E7="","",Settings!$B$3-$C7)</f>
        <v/>
      </c>
      <c r="J7" s="17">
        <f>IF($E7="","",MAX(0,Settings!$B$3-$D7))</f>
        <v/>
      </c>
      <c r="K7" s="17">
        <f>IF($E7="","",IF($J7=0,"Current",IF($J7&lt;=30,"1 to 30",IF($J7&lt;=60,"31 to 60",IF($J7&lt;=90,"61 to 90","Over 90")))))</f>
        <v/>
      </c>
      <c r="L7" s="11">
        <f>IF($E7="","",IF($K7="Current",$H7,0))</f>
        <v/>
      </c>
      <c r="M7" s="11">
        <f>IF($E7="","",IF($K7="1 to 30",$H7,0))</f>
        <v/>
      </c>
      <c r="N7" s="11">
        <f>IF($E7="","",IF($K7="31 to 60",$H7,0))</f>
        <v/>
      </c>
      <c r="O7" s="11">
        <f>IF($E7="","",IF($K7="61 to 90",$H7,0))</f>
        <v/>
      </c>
      <c r="P7" s="11">
        <f>IF($E7="","",IF($K7="Over 90",$H7,0))</f>
        <v/>
      </c>
      <c r="Q7" s="17">
        <f>IF($E7="","",IF($I7&gt;Settings!$B$4,"Yes","No"))</f>
        <v/>
      </c>
    </row>
    <row r="8">
      <c r="A8" s="10" t="inlineStr">
        <is>
          <t>Customer A</t>
        </is>
      </c>
      <c r="B8" s="10" t="inlineStr">
        <is>
          <t>INV-1019</t>
        </is>
      </c>
      <c r="C8" s="6" t="n">
        <v>46185</v>
      </c>
      <c r="D8" s="6" t="n">
        <v>46215</v>
      </c>
      <c r="E8" s="16" t="n">
        <v>8000</v>
      </c>
      <c r="F8" s="16" t="n">
        <v>3000</v>
      </c>
      <c r="G8" s="10" t="n"/>
      <c r="H8" s="11">
        <f>IF($E8="","",$E8-N($F8))</f>
        <v/>
      </c>
      <c r="I8" s="17">
        <f>IF($E8="","",Settings!$B$3-$C8)</f>
        <v/>
      </c>
      <c r="J8" s="17">
        <f>IF($E8="","",MAX(0,Settings!$B$3-$D8))</f>
        <v/>
      </c>
      <c r="K8" s="17">
        <f>IF($E8="","",IF($J8=0,"Current",IF($J8&lt;=30,"1 to 30",IF($J8&lt;=60,"31 to 60",IF($J8&lt;=90,"61 to 90","Over 90")))))</f>
        <v/>
      </c>
      <c r="L8" s="11">
        <f>IF($E8="","",IF($K8="Current",$H8,0))</f>
        <v/>
      </c>
      <c r="M8" s="11">
        <f>IF($E8="","",IF($K8="1 to 30",$H8,0))</f>
        <v/>
      </c>
      <c r="N8" s="11">
        <f>IF($E8="","",IF($K8="31 to 60",$H8,0))</f>
        <v/>
      </c>
      <c r="O8" s="11">
        <f>IF($E8="","",IF($K8="61 to 90",$H8,0))</f>
        <v/>
      </c>
      <c r="P8" s="11">
        <f>IF($E8="","",IF($K8="Over 90",$H8,0))</f>
        <v/>
      </c>
      <c r="Q8" s="17">
        <f>IF($E8="","",IF($I8&gt;Settings!$B$4,"Yes","No"))</f>
        <v/>
      </c>
    </row>
    <row r="9">
      <c r="A9" s="10" t="inlineStr">
        <is>
          <t>Customer B</t>
        </is>
      </c>
      <c r="B9" s="10" t="inlineStr">
        <is>
          <t>INV-1044</t>
        </is>
      </c>
      <c r="C9" s="6" t="n">
        <v>46254</v>
      </c>
      <c r="D9" s="6" t="n">
        <v>46284</v>
      </c>
      <c r="E9" s="16" t="n">
        <v>4200</v>
      </c>
      <c r="F9" s="16" t="n"/>
      <c r="G9" s="10" t="n"/>
      <c r="H9" s="11">
        <f>IF($E9="","",$E9-N($F9))</f>
        <v/>
      </c>
      <c r="I9" s="17">
        <f>IF($E9="","",Settings!$B$3-$C9)</f>
        <v/>
      </c>
      <c r="J9" s="17">
        <f>IF($E9="","",MAX(0,Settings!$B$3-$D9))</f>
        <v/>
      </c>
      <c r="K9" s="17">
        <f>IF($E9="","",IF($J9=0,"Current",IF($J9&lt;=30,"1 to 30",IF($J9&lt;=60,"31 to 60",IF($J9&lt;=90,"61 to 90","Over 90")))))</f>
        <v/>
      </c>
      <c r="L9" s="11">
        <f>IF($E9="","",IF($K9="Current",$H9,0))</f>
        <v/>
      </c>
      <c r="M9" s="11">
        <f>IF($E9="","",IF($K9="1 to 30",$H9,0))</f>
        <v/>
      </c>
      <c r="N9" s="11">
        <f>IF($E9="","",IF($K9="31 to 60",$H9,0))</f>
        <v/>
      </c>
      <c r="O9" s="11">
        <f>IF($E9="","",IF($K9="61 to 90",$H9,0))</f>
        <v/>
      </c>
      <c r="P9" s="11">
        <f>IF($E9="","",IF($K9="Over 90",$H9,0))</f>
        <v/>
      </c>
      <c r="Q9" s="17">
        <f>IF($E9="","",IF($I9&gt;Settings!$B$4,"Yes","No"))</f>
        <v/>
      </c>
    </row>
    <row r="10">
      <c r="A10" s="10" t="inlineStr">
        <is>
          <t>Customer B</t>
        </is>
      </c>
      <c r="B10" s="10" t="inlineStr">
        <is>
          <t>INV-1027</t>
        </is>
      </c>
      <c r="C10" s="6" t="n">
        <v>46204</v>
      </c>
      <c r="D10" s="6" t="n">
        <v>46234</v>
      </c>
      <c r="E10" s="16" t="n">
        <v>3600</v>
      </c>
      <c r="F10" s="16" t="n"/>
      <c r="G10" s="10" t="n"/>
      <c r="H10" s="11">
        <f>IF($E10="","",$E10-N($F10))</f>
        <v/>
      </c>
      <c r="I10" s="17">
        <f>IF($E10="","",Settings!$B$3-$C10)</f>
        <v/>
      </c>
      <c r="J10" s="17">
        <f>IF($E10="","",MAX(0,Settings!$B$3-$D10))</f>
        <v/>
      </c>
      <c r="K10" s="17">
        <f>IF($E10="","",IF($J10=0,"Current",IF($J10&lt;=30,"1 to 30",IF($J10&lt;=60,"31 to 60",IF($J10&lt;=90,"61 to 90","Over 90")))))</f>
        <v/>
      </c>
      <c r="L10" s="11">
        <f>IF($E10="","",IF($K10="Current",$H10,0))</f>
        <v/>
      </c>
      <c r="M10" s="11">
        <f>IF($E10="","",IF($K10="1 to 30",$H10,0))</f>
        <v/>
      </c>
      <c r="N10" s="11">
        <f>IF($E10="","",IF($K10="31 to 60",$H10,0))</f>
        <v/>
      </c>
      <c r="O10" s="11">
        <f>IF($E10="","",IF($K10="61 to 90",$H10,0))</f>
        <v/>
      </c>
      <c r="P10" s="11">
        <f>IF($E10="","",IF($K10="Over 90",$H10,0))</f>
        <v/>
      </c>
      <c r="Q10" s="17">
        <f>IF($E10="","",IF($I10&gt;Settings!$B$4,"Yes","No"))</f>
        <v/>
      </c>
    </row>
    <row r="11">
      <c r="A11" s="10" t="inlineStr">
        <is>
          <t>Customer C</t>
        </is>
      </c>
      <c r="B11" s="10" t="inlineStr">
        <is>
          <t>INV-1038</t>
        </is>
      </c>
      <c r="C11" s="6" t="n">
        <v>46237</v>
      </c>
      <c r="D11" s="6" t="n">
        <v>46267</v>
      </c>
      <c r="E11" s="16" t="n">
        <v>5100</v>
      </c>
      <c r="F11" s="16" t="n"/>
      <c r="G11" s="10" t="n"/>
      <c r="H11" s="11">
        <f>IF($E11="","",$E11-N($F11))</f>
        <v/>
      </c>
      <c r="I11" s="17">
        <f>IF($E11="","",Settings!$B$3-$C11)</f>
        <v/>
      </c>
      <c r="J11" s="17">
        <f>IF($E11="","",MAX(0,Settings!$B$3-$D11))</f>
        <v/>
      </c>
      <c r="K11" s="17">
        <f>IF($E11="","",IF($J11=0,"Current",IF($J11&lt;=30,"1 to 30",IF($J11&lt;=60,"31 to 60",IF($J11&lt;=90,"61 to 90","Over 90")))))</f>
        <v/>
      </c>
      <c r="L11" s="11">
        <f>IF($E11="","",IF($K11="Current",$H11,0))</f>
        <v/>
      </c>
      <c r="M11" s="11">
        <f>IF($E11="","",IF($K11="1 to 30",$H11,0))</f>
        <v/>
      </c>
      <c r="N11" s="11">
        <f>IF($E11="","",IF($K11="31 to 60",$H11,0))</f>
        <v/>
      </c>
      <c r="O11" s="11">
        <f>IF($E11="","",IF($K11="61 to 90",$H11,0))</f>
        <v/>
      </c>
      <c r="P11" s="11">
        <f>IF($E11="","",IF($K11="Over 90",$H11,0))</f>
        <v/>
      </c>
      <c r="Q11" s="17">
        <f>IF($E11="","",IF($I11&gt;Settings!$B$4,"Yes","No"))</f>
        <v/>
      </c>
    </row>
    <row r="12">
      <c r="A12" s="10" t="inlineStr">
        <is>
          <t>Customer C</t>
        </is>
      </c>
      <c r="B12" s="10" t="inlineStr">
        <is>
          <t>INV-1008</t>
        </is>
      </c>
      <c r="C12" s="6" t="n">
        <v>46142</v>
      </c>
      <c r="D12" s="6" t="n">
        <v>46172</v>
      </c>
      <c r="E12" s="16" t="n">
        <v>6400</v>
      </c>
      <c r="F12" s="16" t="n"/>
      <c r="G12" s="10" t="inlineStr">
        <is>
          <t>Y</t>
        </is>
      </c>
      <c r="H12" s="11">
        <f>IF($E12="","",$E12-N($F12))</f>
        <v/>
      </c>
      <c r="I12" s="17">
        <f>IF($E12="","",Settings!$B$3-$C12)</f>
        <v/>
      </c>
      <c r="J12" s="17">
        <f>IF($E12="","",MAX(0,Settings!$B$3-$D12))</f>
        <v/>
      </c>
      <c r="K12" s="17">
        <f>IF($E12="","",IF($J12=0,"Current",IF($J12&lt;=30,"1 to 30",IF($J12&lt;=60,"31 to 60",IF($J12&lt;=90,"61 to 90","Over 90")))))</f>
        <v/>
      </c>
      <c r="L12" s="11">
        <f>IF($E12="","",IF($K12="Current",$H12,0))</f>
        <v/>
      </c>
      <c r="M12" s="11">
        <f>IF($E12="","",IF($K12="1 to 30",$H12,0))</f>
        <v/>
      </c>
      <c r="N12" s="11">
        <f>IF($E12="","",IF($K12="31 to 60",$H12,0))</f>
        <v/>
      </c>
      <c r="O12" s="11">
        <f>IF($E12="","",IF($K12="61 to 90",$H12,0))</f>
        <v/>
      </c>
      <c r="P12" s="11">
        <f>IF($E12="","",IF($K12="Over 90",$H12,0))</f>
        <v/>
      </c>
      <c r="Q12" s="17">
        <f>IF($E12="","",IF($I12&gt;Settings!$B$4,"Yes","No"))</f>
        <v/>
      </c>
    </row>
    <row r="13">
      <c r="A13" s="10" t="inlineStr">
        <is>
          <t>Customer D</t>
        </is>
      </c>
      <c r="B13" s="10" t="inlineStr">
        <is>
          <t>INV-1035</t>
        </is>
      </c>
      <c r="C13" s="6" t="n">
        <v>46227</v>
      </c>
      <c r="D13" s="6" t="n">
        <v>46287</v>
      </c>
      <c r="E13" s="16" t="n">
        <v>15000</v>
      </c>
      <c r="F13" s="16" t="n"/>
      <c r="G13" s="10" t="n"/>
      <c r="H13" s="11">
        <f>IF($E13="","",$E13-N($F13))</f>
        <v/>
      </c>
      <c r="I13" s="17">
        <f>IF($E13="","",Settings!$B$3-$C13)</f>
        <v/>
      </c>
      <c r="J13" s="17">
        <f>IF($E13="","",MAX(0,Settings!$B$3-$D13))</f>
        <v/>
      </c>
      <c r="K13" s="17">
        <f>IF($E13="","",IF($J13=0,"Current",IF($J13&lt;=30,"1 to 30",IF($J13&lt;=60,"31 to 60",IF($J13&lt;=90,"61 to 90","Over 90")))))</f>
        <v/>
      </c>
      <c r="L13" s="11">
        <f>IF($E13="","",IF($K13="Current",$H13,0))</f>
        <v/>
      </c>
      <c r="M13" s="11">
        <f>IF($E13="","",IF($K13="1 to 30",$H13,0))</f>
        <v/>
      </c>
      <c r="N13" s="11">
        <f>IF($E13="","",IF($K13="31 to 60",$H13,0))</f>
        <v/>
      </c>
      <c r="O13" s="11">
        <f>IF($E13="","",IF($K13="61 to 90",$H13,0))</f>
        <v/>
      </c>
      <c r="P13" s="11">
        <f>IF($E13="","",IF($K13="Over 90",$H13,0))</f>
        <v/>
      </c>
      <c r="Q13" s="17">
        <f>IF($E13="","",IF($I13&gt;Settings!$B$4,"Yes","No"))</f>
        <v/>
      </c>
    </row>
    <row r="14">
      <c r="A14" s="10" t="inlineStr">
        <is>
          <t>Customer D</t>
        </is>
      </c>
      <c r="B14" s="10" t="inlineStr">
        <is>
          <t>INV-1012</t>
        </is>
      </c>
      <c r="C14" s="6" t="n">
        <v>46162</v>
      </c>
      <c r="D14" s="6" t="n">
        <v>46222</v>
      </c>
      <c r="E14" s="16" t="n">
        <v>7800</v>
      </c>
      <c r="F14" s="16" t="n"/>
      <c r="G14" s="10" t="n"/>
      <c r="H14" s="11">
        <f>IF($E14="","",$E14-N($F14))</f>
        <v/>
      </c>
      <c r="I14" s="17">
        <f>IF($E14="","",Settings!$B$3-$C14)</f>
        <v/>
      </c>
      <c r="J14" s="17">
        <f>IF($E14="","",MAX(0,Settings!$B$3-$D14))</f>
        <v/>
      </c>
      <c r="K14" s="17">
        <f>IF($E14="","",IF($J14=0,"Current",IF($J14&lt;=30,"1 to 30",IF($J14&lt;=60,"31 to 60",IF($J14&lt;=90,"61 to 90","Over 90")))))</f>
        <v/>
      </c>
      <c r="L14" s="11">
        <f>IF($E14="","",IF($K14="Current",$H14,0))</f>
        <v/>
      </c>
      <c r="M14" s="11">
        <f>IF($E14="","",IF($K14="1 to 30",$H14,0))</f>
        <v/>
      </c>
      <c r="N14" s="11">
        <f>IF($E14="","",IF($K14="31 to 60",$H14,0))</f>
        <v/>
      </c>
      <c r="O14" s="11">
        <f>IF($E14="","",IF($K14="61 to 90",$H14,0))</f>
        <v/>
      </c>
      <c r="P14" s="11">
        <f>IF($E14="","",IF($K14="Over 90",$H14,0))</f>
        <v/>
      </c>
      <c r="Q14" s="17">
        <f>IF($E14="","",IF($I14&gt;Settings!$B$4,"Yes","No"))</f>
        <v/>
      </c>
    </row>
    <row r="15">
      <c r="A15" s="10" t="inlineStr">
        <is>
          <t>Customer E</t>
        </is>
      </c>
      <c r="B15" s="10" t="inlineStr">
        <is>
          <t>INV-1040</t>
        </is>
      </c>
      <c r="C15" s="6" t="n">
        <v>46241</v>
      </c>
      <c r="D15" s="6" t="n">
        <v>46271</v>
      </c>
      <c r="E15" s="16" t="n">
        <v>2300</v>
      </c>
      <c r="F15" s="16" t="n"/>
      <c r="G15" s="10" t="n"/>
      <c r="H15" s="11">
        <f>IF($E15="","",$E15-N($F15))</f>
        <v/>
      </c>
      <c r="I15" s="17">
        <f>IF($E15="","",Settings!$B$3-$C15)</f>
        <v/>
      </c>
      <c r="J15" s="17">
        <f>IF($E15="","",MAX(0,Settings!$B$3-$D15))</f>
        <v/>
      </c>
      <c r="K15" s="17">
        <f>IF($E15="","",IF($J15=0,"Current",IF($J15&lt;=30,"1 to 30",IF($J15&lt;=60,"31 to 60",IF($J15&lt;=90,"61 to 90","Over 90")))))</f>
        <v/>
      </c>
      <c r="L15" s="11">
        <f>IF($E15="","",IF($K15="Current",$H15,0))</f>
        <v/>
      </c>
      <c r="M15" s="11">
        <f>IF($E15="","",IF($K15="1 to 30",$H15,0))</f>
        <v/>
      </c>
      <c r="N15" s="11">
        <f>IF($E15="","",IF($K15="31 to 60",$H15,0))</f>
        <v/>
      </c>
      <c r="O15" s="11">
        <f>IF($E15="","",IF($K15="61 to 90",$H15,0))</f>
        <v/>
      </c>
      <c r="P15" s="11">
        <f>IF($E15="","",IF($K15="Over 90",$H15,0))</f>
        <v/>
      </c>
      <c r="Q15" s="17">
        <f>IF($E15="","",IF($I15&gt;Settings!$B$4,"Yes","No"))</f>
        <v/>
      </c>
    </row>
    <row r="16">
      <c r="A16" s="10" t="inlineStr">
        <is>
          <t>Customer E</t>
        </is>
      </c>
      <c r="B16" s="10" t="inlineStr">
        <is>
          <t>INV-1015</t>
        </is>
      </c>
      <c r="C16" s="6" t="n">
        <v>46171</v>
      </c>
      <c r="D16" s="6" t="n">
        <v>46201</v>
      </c>
      <c r="E16" s="16" t="n">
        <v>1900</v>
      </c>
      <c r="F16" s="16" t="n"/>
      <c r="G16" s="10" t="n"/>
      <c r="H16" s="11">
        <f>IF($E16="","",$E16-N($F16))</f>
        <v/>
      </c>
      <c r="I16" s="17">
        <f>IF($E16="","",Settings!$B$3-$C16)</f>
        <v/>
      </c>
      <c r="J16" s="17">
        <f>IF($E16="","",MAX(0,Settings!$B$3-$D16))</f>
        <v/>
      </c>
      <c r="K16" s="17">
        <f>IF($E16="","",IF($J16=0,"Current",IF($J16&lt;=30,"1 to 30",IF($J16&lt;=60,"31 to 60",IF($J16&lt;=90,"61 to 90","Over 90")))))</f>
        <v/>
      </c>
      <c r="L16" s="11">
        <f>IF($E16="","",IF($K16="Current",$H16,0))</f>
        <v/>
      </c>
      <c r="M16" s="11">
        <f>IF($E16="","",IF($K16="1 to 30",$H16,0))</f>
        <v/>
      </c>
      <c r="N16" s="11">
        <f>IF($E16="","",IF($K16="31 to 60",$H16,0))</f>
        <v/>
      </c>
      <c r="O16" s="11">
        <f>IF($E16="","",IF($K16="61 to 90",$H16,0))</f>
        <v/>
      </c>
      <c r="P16" s="11">
        <f>IF($E16="","",IF($K16="Over 90",$H16,0))</f>
        <v/>
      </c>
      <c r="Q16" s="17">
        <f>IF($E16="","",IF($I16&gt;Settings!$B$4,"Yes","No"))</f>
        <v/>
      </c>
    </row>
    <row r="17">
      <c r="A17" s="10" t="n"/>
      <c r="B17" s="10" t="n"/>
      <c r="C17" s="6" t="n"/>
      <c r="D17" s="6" t="n"/>
      <c r="E17" s="16" t="n"/>
      <c r="F17" s="16" t="n"/>
      <c r="G17" s="10" t="n"/>
      <c r="H17" s="11">
        <f>IF($E17="","",$E17-N($F17))</f>
        <v/>
      </c>
      <c r="I17" s="17">
        <f>IF($E17="","",Settings!$B$3-$C17)</f>
        <v/>
      </c>
      <c r="J17" s="17">
        <f>IF($E17="","",MAX(0,Settings!$B$3-$D17))</f>
        <v/>
      </c>
      <c r="K17" s="17">
        <f>IF($E17="","",IF($J17=0,"Current",IF($J17&lt;=30,"1 to 30",IF($J17&lt;=60,"31 to 60",IF($J17&lt;=90,"61 to 90","Over 90")))))</f>
        <v/>
      </c>
      <c r="L17" s="11">
        <f>IF($E17="","",IF($K17="Current",$H17,0))</f>
        <v/>
      </c>
      <c r="M17" s="11">
        <f>IF($E17="","",IF($K17="1 to 30",$H17,0))</f>
        <v/>
      </c>
      <c r="N17" s="11">
        <f>IF($E17="","",IF($K17="31 to 60",$H17,0))</f>
        <v/>
      </c>
      <c r="O17" s="11">
        <f>IF($E17="","",IF($K17="61 to 90",$H17,0))</f>
        <v/>
      </c>
      <c r="P17" s="11">
        <f>IF($E17="","",IF($K17="Over 90",$H17,0))</f>
        <v/>
      </c>
      <c r="Q17" s="17">
        <f>IF($E17="","",IF($I17&gt;Settings!$B$4,"Yes","No"))</f>
        <v/>
      </c>
    </row>
    <row r="18">
      <c r="A18" s="10" t="n"/>
      <c r="B18" s="10" t="n"/>
      <c r="C18" s="6" t="n"/>
      <c r="D18" s="6" t="n"/>
      <c r="E18" s="16" t="n"/>
      <c r="F18" s="16" t="n"/>
      <c r="G18" s="10" t="n"/>
      <c r="H18" s="11">
        <f>IF($E18="","",$E18-N($F18))</f>
        <v/>
      </c>
      <c r="I18" s="17">
        <f>IF($E18="","",Settings!$B$3-$C18)</f>
        <v/>
      </c>
      <c r="J18" s="17">
        <f>IF($E18="","",MAX(0,Settings!$B$3-$D18))</f>
        <v/>
      </c>
      <c r="K18" s="17">
        <f>IF($E18="","",IF($J18=0,"Current",IF($J18&lt;=30,"1 to 30",IF($J18&lt;=60,"31 to 60",IF($J18&lt;=90,"61 to 90","Over 90")))))</f>
        <v/>
      </c>
      <c r="L18" s="11">
        <f>IF($E18="","",IF($K18="Current",$H18,0))</f>
        <v/>
      </c>
      <c r="M18" s="11">
        <f>IF($E18="","",IF($K18="1 to 30",$H18,0))</f>
        <v/>
      </c>
      <c r="N18" s="11">
        <f>IF($E18="","",IF($K18="31 to 60",$H18,0))</f>
        <v/>
      </c>
      <c r="O18" s="11">
        <f>IF($E18="","",IF($K18="61 to 90",$H18,0))</f>
        <v/>
      </c>
      <c r="P18" s="11">
        <f>IF($E18="","",IF($K18="Over 90",$H18,0))</f>
        <v/>
      </c>
      <c r="Q18" s="17">
        <f>IF($E18="","",IF($I18&gt;Settings!$B$4,"Yes","No"))</f>
        <v/>
      </c>
    </row>
    <row r="19">
      <c r="A19" s="10" t="n"/>
      <c r="B19" s="10" t="n"/>
      <c r="C19" s="6" t="n"/>
      <c r="D19" s="6" t="n"/>
      <c r="E19" s="16" t="n"/>
      <c r="F19" s="16" t="n"/>
      <c r="G19" s="10" t="n"/>
      <c r="H19" s="11">
        <f>IF($E19="","",$E19-N($F19))</f>
        <v/>
      </c>
      <c r="I19" s="17">
        <f>IF($E19="","",Settings!$B$3-$C19)</f>
        <v/>
      </c>
      <c r="J19" s="17">
        <f>IF($E19="","",MAX(0,Settings!$B$3-$D19))</f>
        <v/>
      </c>
      <c r="K19" s="17">
        <f>IF($E19="","",IF($J19=0,"Current",IF($J19&lt;=30,"1 to 30",IF($J19&lt;=60,"31 to 60",IF($J19&lt;=90,"61 to 90","Over 90")))))</f>
        <v/>
      </c>
      <c r="L19" s="11">
        <f>IF($E19="","",IF($K19="Current",$H19,0))</f>
        <v/>
      </c>
      <c r="M19" s="11">
        <f>IF($E19="","",IF($K19="1 to 30",$H19,0))</f>
        <v/>
      </c>
      <c r="N19" s="11">
        <f>IF($E19="","",IF($K19="31 to 60",$H19,0))</f>
        <v/>
      </c>
      <c r="O19" s="11">
        <f>IF($E19="","",IF($K19="61 to 90",$H19,0))</f>
        <v/>
      </c>
      <c r="P19" s="11">
        <f>IF($E19="","",IF($K19="Over 90",$H19,0))</f>
        <v/>
      </c>
      <c r="Q19" s="17">
        <f>IF($E19="","",IF($I19&gt;Settings!$B$4,"Yes","No"))</f>
        <v/>
      </c>
    </row>
    <row r="20">
      <c r="A20" s="10" t="n"/>
      <c r="B20" s="10" t="n"/>
      <c r="C20" s="6" t="n"/>
      <c r="D20" s="6" t="n"/>
      <c r="E20" s="16" t="n"/>
      <c r="F20" s="16" t="n"/>
      <c r="G20" s="10" t="n"/>
      <c r="H20" s="11">
        <f>IF($E20="","",$E20-N($F20))</f>
        <v/>
      </c>
      <c r="I20" s="17">
        <f>IF($E20="","",Settings!$B$3-$C20)</f>
        <v/>
      </c>
      <c r="J20" s="17">
        <f>IF($E20="","",MAX(0,Settings!$B$3-$D20))</f>
        <v/>
      </c>
      <c r="K20" s="17">
        <f>IF($E20="","",IF($J20=0,"Current",IF($J20&lt;=30,"1 to 30",IF($J20&lt;=60,"31 to 60",IF($J20&lt;=90,"61 to 90","Over 90")))))</f>
        <v/>
      </c>
      <c r="L20" s="11">
        <f>IF($E20="","",IF($K20="Current",$H20,0))</f>
        <v/>
      </c>
      <c r="M20" s="11">
        <f>IF($E20="","",IF($K20="1 to 30",$H20,0))</f>
        <v/>
      </c>
      <c r="N20" s="11">
        <f>IF($E20="","",IF($K20="31 to 60",$H20,0))</f>
        <v/>
      </c>
      <c r="O20" s="11">
        <f>IF($E20="","",IF($K20="61 to 90",$H20,0))</f>
        <v/>
      </c>
      <c r="P20" s="11">
        <f>IF($E20="","",IF($K20="Over 90",$H20,0))</f>
        <v/>
      </c>
      <c r="Q20" s="17">
        <f>IF($E20="","",IF($I20&gt;Settings!$B$4,"Yes","No"))</f>
        <v/>
      </c>
    </row>
    <row r="21">
      <c r="A21" s="10" t="n"/>
      <c r="B21" s="10" t="n"/>
      <c r="C21" s="6" t="n"/>
      <c r="D21" s="6" t="n"/>
      <c r="E21" s="16" t="n"/>
      <c r="F21" s="16" t="n"/>
      <c r="G21" s="10" t="n"/>
      <c r="H21" s="11">
        <f>IF($E21="","",$E21-N($F21))</f>
        <v/>
      </c>
      <c r="I21" s="17">
        <f>IF($E21="","",Settings!$B$3-$C21)</f>
        <v/>
      </c>
      <c r="J21" s="17">
        <f>IF($E21="","",MAX(0,Settings!$B$3-$D21))</f>
        <v/>
      </c>
      <c r="K21" s="17">
        <f>IF($E21="","",IF($J21=0,"Current",IF($J21&lt;=30,"1 to 30",IF($J21&lt;=60,"31 to 60",IF($J21&lt;=90,"61 to 90","Over 90")))))</f>
        <v/>
      </c>
      <c r="L21" s="11">
        <f>IF($E21="","",IF($K21="Current",$H21,0))</f>
        <v/>
      </c>
      <c r="M21" s="11">
        <f>IF($E21="","",IF($K21="1 to 30",$H21,0))</f>
        <v/>
      </c>
      <c r="N21" s="11">
        <f>IF($E21="","",IF($K21="31 to 60",$H21,0))</f>
        <v/>
      </c>
      <c r="O21" s="11">
        <f>IF($E21="","",IF($K21="61 to 90",$H21,0))</f>
        <v/>
      </c>
      <c r="P21" s="11">
        <f>IF($E21="","",IF($K21="Over 90",$H21,0))</f>
        <v/>
      </c>
      <c r="Q21" s="17">
        <f>IF($E21="","",IF($I21&gt;Settings!$B$4,"Yes","No"))</f>
        <v/>
      </c>
    </row>
    <row r="22">
      <c r="A22" s="10" t="n"/>
      <c r="B22" s="10" t="n"/>
      <c r="C22" s="6" t="n"/>
      <c r="D22" s="6" t="n"/>
      <c r="E22" s="16" t="n"/>
      <c r="F22" s="16" t="n"/>
      <c r="G22" s="10" t="n"/>
      <c r="H22" s="11">
        <f>IF($E22="","",$E22-N($F22))</f>
        <v/>
      </c>
      <c r="I22" s="17">
        <f>IF($E22="","",Settings!$B$3-$C22)</f>
        <v/>
      </c>
      <c r="J22" s="17">
        <f>IF($E22="","",MAX(0,Settings!$B$3-$D22))</f>
        <v/>
      </c>
      <c r="K22" s="17">
        <f>IF($E22="","",IF($J22=0,"Current",IF($J22&lt;=30,"1 to 30",IF($J22&lt;=60,"31 to 60",IF($J22&lt;=90,"61 to 90","Over 90")))))</f>
        <v/>
      </c>
      <c r="L22" s="11">
        <f>IF($E22="","",IF($K22="Current",$H22,0))</f>
        <v/>
      </c>
      <c r="M22" s="11">
        <f>IF($E22="","",IF($K22="1 to 30",$H22,0))</f>
        <v/>
      </c>
      <c r="N22" s="11">
        <f>IF($E22="","",IF($K22="31 to 60",$H22,0))</f>
        <v/>
      </c>
      <c r="O22" s="11">
        <f>IF($E22="","",IF($K22="61 to 90",$H22,0))</f>
        <v/>
      </c>
      <c r="P22" s="11">
        <f>IF($E22="","",IF($K22="Over 90",$H22,0))</f>
        <v/>
      </c>
      <c r="Q22" s="17">
        <f>IF($E22="","",IF($I22&gt;Settings!$B$4,"Yes","No"))</f>
        <v/>
      </c>
    </row>
    <row r="23">
      <c r="A23" s="10" t="n"/>
      <c r="B23" s="10" t="n"/>
      <c r="C23" s="6" t="n"/>
      <c r="D23" s="6" t="n"/>
      <c r="E23" s="16" t="n"/>
      <c r="F23" s="16" t="n"/>
      <c r="G23" s="10" t="n"/>
      <c r="H23" s="11">
        <f>IF($E23="","",$E23-N($F23))</f>
        <v/>
      </c>
      <c r="I23" s="17">
        <f>IF($E23="","",Settings!$B$3-$C23)</f>
        <v/>
      </c>
      <c r="J23" s="17">
        <f>IF($E23="","",MAX(0,Settings!$B$3-$D23))</f>
        <v/>
      </c>
      <c r="K23" s="17">
        <f>IF($E23="","",IF($J23=0,"Current",IF($J23&lt;=30,"1 to 30",IF($J23&lt;=60,"31 to 60",IF($J23&lt;=90,"61 to 90","Over 90")))))</f>
        <v/>
      </c>
      <c r="L23" s="11">
        <f>IF($E23="","",IF($K23="Current",$H23,0))</f>
        <v/>
      </c>
      <c r="M23" s="11">
        <f>IF($E23="","",IF($K23="1 to 30",$H23,0))</f>
        <v/>
      </c>
      <c r="N23" s="11">
        <f>IF($E23="","",IF($K23="31 to 60",$H23,0))</f>
        <v/>
      </c>
      <c r="O23" s="11">
        <f>IF($E23="","",IF($K23="61 to 90",$H23,0))</f>
        <v/>
      </c>
      <c r="P23" s="11">
        <f>IF($E23="","",IF($K23="Over 90",$H23,0))</f>
        <v/>
      </c>
      <c r="Q23" s="17">
        <f>IF($E23="","",IF($I23&gt;Settings!$B$4,"Yes","No"))</f>
        <v/>
      </c>
    </row>
    <row r="24">
      <c r="A24" s="10" t="n"/>
      <c r="B24" s="10" t="n"/>
      <c r="C24" s="6" t="n"/>
      <c r="D24" s="6" t="n"/>
      <c r="E24" s="16" t="n"/>
      <c r="F24" s="16" t="n"/>
      <c r="G24" s="10" t="n"/>
      <c r="H24" s="11">
        <f>IF($E24="","",$E24-N($F24))</f>
        <v/>
      </c>
      <c r="I24" s="17">
        <f>IF($E24="","",Settings!$B$3-$C24)</f>
        <v/>
      </c>
      <c r="J24" s="17">
        <f>IF($E24="","",MAX(0,Settings!$B$3-$D24))</f>
        <v/>
      </c>
      <c r="K24" s="17">
        <f>IF($E24="","",IF($J24=0,"Current",IF($J24&lt;=30,"1 to 30",IF($J24&lt;=60,"31 to 60",IF($J24&lt;=90,"61 to 90","Over 90")))))</f>
        <v/>
      </c>
      <c r="L24" s="11">
        <f>IF($E24="","",IF($K24="Current",$H24,0))</f>
        <v/>
      </c>
      <c r="M24" s="11">
        <f>IF($E24="","",IF($K24="1 to 30",$H24,0))</f>
        <v/>
      </c>
      <c r="N24" s="11">
        <f>IF($E24="","",IF($K24="31 to 60",$H24,0))</f>
        <v/>
      </c>
      <c r="O24" s="11">
        <f>IF($E24="","",IF($K24="61 to 90",$H24,0))</f>
        <v/>
      </c>
      <c r="P24" s="11">
        <f>IF($E24="","",IF($K24="Over 90",$H24,0))</f>
        <v/>
      </c>
      <c r="Q24" s="17">
        <f>IF($E24="","",IF($I24&gt;Settings!$B$4,"Yes","No"))</f>
        <v/>
      </c>
    </row>
    <row r="25">
      <c r="A25" s="10" t="n"/>
      <c r="B25" s="10" t="n"/>
      <c r="C25" s="6" t="n"/>
      <c r="D25" s="6" t="n"/>
      <c r="E25" s="16" t="n"/>
      <c r="F25" s="16" t="n"/>
      <c r="G25" s="10" t="n"/>
      <c r="H25" s="11">
        <f>IF($E25="","",$E25-N($F25))</f>
        <v/>
      </c>
      <c r="I25" s="17">
        <f>IF($E25="","",Settings!$B$3-$C25)</f>
        <v/>
      </c>
      <c r="J25" s="17">
        <f>IF($E25="","",MAX(0,Settings!$B$3-$D25))</f>
        <v/>
      </c>
      <c r="K25" s="17">
        <f>IF($E25="","",IF($J25=0,"Current",IF($J25&lt;=30,"1 to 30",IF($J25&lt;=60,"31 to 60",IF($J25&lt;=90,"61 to 90","Over 90")))))</f>
        <v/>
      </c>
      <c r="L25" s="11">
        <f>IF($E25="","",IF($K25="Current",$H25,0))</f>
        <v/>
      </c>
      <c r="M25" s="11">
        <f>IF($E25="","",IF($K25="1 to 30",$H25,0))</f>
        <v/>
      </c>
      <c r="N25" s="11">
        <f>IF($E25="","",IF($K25="31 to 60",$H25,0))</f>
        <v/>
      </c>
      <c r="O25" s="11">
        <f>IF($E25="","",IF($K25="61 to 90",$H25,0))</f>
        <v/>
      </c>
      <c r="P25" s="11">
        <f>IF($E25="","",IF($K25="Over 90",$H25,0))</f>
        <v/>
      </c>
      <c r="Q25" s="17">
        <f>IF($E25="","",IF($I25&gt;Settings!$B$4,"Yes","No"))</f>
        <v/>
      </c>
    </row>
    <row r="26">
      <c r="A26" s="10" t="n"/>
      <c r="B26" s="10" t="n"/>
      <c r="C26" s="6" t="n"/>
      <c r="D26" s="6" t="n"/>
      <c r="E26" s="16" t="n"/>
      <c r="F26" s="16" t="n"/>
      <c r="G26" s="10" t="n"/>
      <c r="H26" s="11">
        <f>IF($E26="","",$E26-N($F26))</f>
        <v/>
      </c>
      <c r="I26" s="17">
        <f>IF($E26="","",Settings!$B$3-$C26)</f>
        <v/>
      </c>
      <c r="J26" s="17">
        <f>IF($E26="","",MAX(0,Settings!$B$3-$D26))</f>
        <v/>
      </c>
      <c r="K26" s="17">
        <f>IF($E26="","",IF($J26=0,"Current",IF($J26&lt;=30,"1 to 30",IF($J26&lt;=60,"31 to 60",IF($J26&lt;=90,"61 to 90","Over 90")))))</f>
        <v/>
      </c>
      <c r="L26" s="11">
        <f>IF($E26="","",IF($K26="Current",$H26,0))</f>
        <v/>
      </c>
      <c r="M26" s="11">
        <f>IF($E26="","",IF($K26="1 to 30",$H26,0))</f>
        <v/>
      </c>
      <c r="N26" s="11">
        <f>IF($E26="","",IF($K26="31 to 60",$H26,0))</f>
        <v/>
      </c>
      <c r="O26" s="11">
        <f>IF($E26="","",IF($K26="61 to 90",$H26,0))</f>
        <v/>
      </c>
      <c r="P26" s="11">
        <f>IF($E26="","",IF($K26="Over 90",$H26,0))</f>
        <v/>
      </c>
      <c r="Q26" s="17">
        <f>IF($E26="","",IF($I26&gt;Settings!$B$4,"Yes","No"))</f>
        <v/>
      </c>
    </row>
    <row r="27">
      <c r="A27" s="10" t="n"/>
      <c r="B27" s="10" t="n"/>
      <c r="C27" s="6" t="n"/>
      <c r="D27" s="6" t="n"/>
      <c r="E27" s="16" t="n"/>
      <c r="F27" s="16" t="n"/>
      <c r="G27" s="10" t="n"/>
      <c r="H27" s="11">
        <f>IF($E27="","",$E27-N($F27))</f>
        <v/>
      </c>
      <c r="I27" s="17">
        <f>IF($E27="","",Settings!$B$3-$C27)</f>
        <v/>
      </c>
      <c r="J27" s="17">
        <f>IF($E27="","",MAX(0,Settings!$B$3-$D27))</f>
        <v/>
      </c>
      <c r="K27" s="17">
        <f>IF($E27="","",IF($J27=0,"Current",IF($J27&lt;=30,"1 to 30",IF($J27&lt;=60,"31 to 60",IF($J27&lt;=90,"61 to 90","Over 90")))))</f>
        <v/>
      </c>
      <c r="L27" s="11">
        <f>IF($E27="","",IF($K27="Current",$H27,0))</f>
        <v/>
      </c>
      <c r="M27" s="11">
        <f>IF($E27="","",IF($K27="1 to 30",$H27,0))</f>
        <v/>
      </c>
      <c r="N27" s="11">
        <f>IF($E27="","",IF($K27="31 to 60",$H27,0))</f>
        <v/>
      </c>
      <c r="O27" s="11">
        <f>IF($E27="","",IF($K27="61 to 90",$H27,0))</f>
        <v/>
      </c>
      <c r="P27" s="11">
        <f>IF($E27="","",IF($K27="Over 90",$H27,0))</f>
        <v/>
      </c>
      <c r="Q27" s="17">
        <f>IF($E27="","",IF($I27&gt;Settings!$B$4,"Yes","No"))</f>
        <v/>
      </c>
    </row>
    <row r="28">
      <c r="A28" s="10" t="n"/>
      <c r="B28" s="10" t="n"/>
      <c r="C28" s="6" t="n"/>
      <c r="D28" s="6" t="n"/>
      <c r="E28" s="16" t="n"/>
      <c r="F28" s="16" t="n"/>
      <c r="G28" s="10" t="n"/>
      <c r="H28" s="11">
        <f>IF($E28="","",$E28-N($F28))</f>
        <v/>
      </c>
      <c r="I28" s="17">
        <f>IF($E28="","",Settings!$B$3-$C28)</f>
        <v/>
      </c>
      <c r="J28" s="17">
        <f>IF($E28="","",MAX(0,Settings!$B$3-$D28))</f>
        <v/>
      </c>
      <c r="K28" s="17">
        <f>IF($E28="","",IF($J28=0,"Current",IF($J28&lt;=30,"1 to 30",IF($J28&lt;=60,"31 to 60",IF($J28&lt;=90,"61 to 90","Over 90")))))</f>
        <v/>
      </c>
      <c r="L28" s="11">
        <f>IF($E28="","",IF($K28="Current",$H28,0))</f>
        <v/>
      </c>
      <c r="M28" s="11">
        <f>IF($E28="","",IF($K28="1 to 30",$H28,0))</f>
        <v/>
      </c>
      <c r="N28" s="11">
        <f>IF($E28="","",IF($K28="31 to 60",$H28,0))</f>
        <v/>
      </c>
      <c r="O28" s="11">
        <f>IF($E28="","",IF($K28="61 to 90",$H28,0))</f>
        <v/>
      </c>
      <c r="P28" s="11">
        <f>IF($E28="","",IF($K28="Over 90",$H28,0))</f>
        <v/>
      </c>
      <c r="Q28" s="17">
        <f>IF($E28="","",IF($I28&gt;Settings!$B$4,"Yes","No"))</f>
        <v/>
      </c>
    </row>
    <row r="29">
      <c r="A29" s="10" t="n"/>
      <c r="B29" s="10" t="n"/>
      <c r="C29" s="6" t="n"/>
      <c r="D29" s="6" t="n"/>
      <c r="E29" s="16" t="n"/>
      <c r="F29" s="16" t="n"/>
      <c r="G29" s="10" t="n"/>
      <c r="H29" s="11">
        <f>IF($E29="","",$E29-N($F29))</f>
        <v/>
      </c>
      <c r="I29" s="17">
        <f>IF($E29="","",Settings!$B$3-$C29)</f>
        <v/>
      </c>
      <c r="J29" s="17">
        <f>IF($E29="","",MAX(0,Settings!$B$3-$D29))</f>
        <v/>
      </c>
      <c r="K29" s="17">
        <f>IF($E29="","",IF($J29=0,"Current",IF($J29&lt;=30,"1 to 30",IF($J29&lt;=60,"31 to 60",IF($J29&lt;=90,"61 to 90","Over 90")))))</f>
        <v/>
      </c>
      <c r="L29" s="11">
        <f>IF($E29="","",IF($K29="Current",$H29,0))</f>
        <v/>
      </c>
      <c r="M29" s="11">
        <f>IF($E29="","",IF($K29="1 to 30",$H29,0))</f>
        <v/>
      </c>
      <c r="N29" s="11">
        <f>IF($E29="","",IF($K29="31 to 60",$H29,0))</f>
        <v/>
      </c>
      <c r="O29" s="11">
        <f>IF($E29="","",IF($K29="61 to 90",$H29,0))</f>
        <v/>
      </c>
      <c r="P29" s="11">
        <f>IF($E29="","",IF($K29="Over 90",$H29,0))</f>
        <v/>
      </c>
      <c r="Q29" s="17">
        <f>IF($E29="","",IF($I29&gt;Settings!$B$4,"Yes","No"))</f>
        <v/>
      </c>
    </row>
    <row r="30">
      <c r="A30" s="10" t="n"/>
      <c r="B30" s="10" t="n"/>
      <c r="C30" s="6" t="n"/>
      <c r="D30" s="6" t="n"/>
      <c r="E30" s="16" t="n"/>
      <c r="F30" s="16" t="n"/>
      <c r="G30" s="10" t="n"/>
      <c r="H30" s="11">
        <f>IF($E30="","",$E30-N($F30))</f>
        <v/>
      </c>
      <c r="I30" s="17">
        <f>IF($E30="","",Settings!$B$3-$C30)</f>
        <v/>
      </c>
      <c r="J30" s="17">
        <f>IF($E30="","",MAX(0,Settings!$B$3-$D30))</f>
        <v/>
      </c>
      <c r="K30" s="17">
        <f>IF($E30="","",IF($J30=0,"Current",IF($J30&lt;=30,"1 to 30",IF($J30&lt;=60,"31 to 60",IF($J30&lt;=90,"61 to 90","Over 90")))))</f>
        <v/>
      </c>
      <c r="L30" s="11">
        <f>IF($E30="","",IF($K30="Current",$H30,0))</f>
        <v/>
      </c>
      <c r="M30" s="11">
        <f>IF($E30="","",IF($K30="1 to 30",$H30,0))</f>
        <v/>
      </c>
      <c r="N30" s="11">
        <f>IF($E30="","",IF($K30="31 to 60",$H30,0))</f>
        <v/>
      </c>
      <c r="O30" s="11">
        <f>IF($E30="","",IF($K30="61 to 90",$H30,0))</f>
        <v/>
      </c>
      <c r="P30" s="11">
        <f>IF($E30="","",IF($K30="Over 90",$H30,0))</f>
        <v/>
      </c>
      <c r="Q30" s="17">
        <f>IF($E30="","",IF($I30&gt;Settings!$B$4,"Yes","No"))</f>
        <v/>
      </c>
    </row>
    <row r="31">
      <c r="A31" s="10" t="n"/>
      <c r="B31" s="10" t="n"/>
      <c r="C31" s="6" t="n"/>
      <c r="D31" s="6" t="n"/>
      <c r="E31" s="16" t="n"/>
      <c r="F31" s="16" t="n"/>
      <c r="G31" s="10" t="n"/>
      <c r="H31" s="11">
        <f>IF($E31="","",$E31-N($F31))</f>
        <v/>
      </c>
      <c r="I31" s="17">
        <f>IF($E31="","",Settings!$B$3-$C31)</f>
        <v/>
      </c>
      <c r="J31" s="17">
        <f>IF($E31="","",MAX(0,Settings!$B$3-$D31))</f>
        <v/>
      </c>
      <c r="K31" s="17">
        <f>IF($E31="","",IF($J31=0,"Current",IF($J31&lt;=30,"1 to 30",IF($J31&lt;=60,"31 to 60",IF($J31&lt;=90,"61 to 90","Over 90")))))</f>
        <v/>
      </c>
      <c r="L31" s="11">
        <f>IF($E31="","",IF($K31="Current",$H31,0))</f>
        <v/>
      </c>
      <c r="M31" s="11">
        <f>IF($E31="","",IF($K31="1 to 30",$H31,0))</f>
        <v/>
      </c>
      <c r="N31" s="11">
        <f>IF($E31="","",IF($K31="31 to 60",$H31,0))</f>
        <v/>
      </c>
      <c r="O31" s="11">
        <f>IF($E31="","",IF($K31="61 to 90",$H31,0))</f>
        <v/>
      </c>
      <c r="P31" s="11">
        <f>IF($E31="","",IF($K31="Over 90",$H31,0))</f>
        <v/>
      </c>
      <c r="Q31" s="17">
        <f>IF($E31="","",IF($I31&gt;Settings!$B$4,"Yes","No"))</f>
        <v/>
      </c>
    </row>
    <row r="32">
      <c r="A32" s="10" t="n"/>
      <c r="B32" s="10" t="n"/>
      <c r="C32" s="6" t="n"/>
      <c r="D32" s="6" t="n"/>
      <c r="E32" s="16" t="n"/>
      <c r="F32" s="16" t="n"/>
      <c r="G32" s="10" t="n"/>
      <c r="H32" s="11">
        <f>IF($E32="","",$E32-N($F32))</f>
        <v/>
      </c>
      <c r="I32" s="17">
        <f>IF($E32="","",Settings!$B$3-$C32)</f>
        <v/>
      </c>
      <c r="J32" s="17">
        <f>IF($E32="","",MAX(0,Settings!$B$3-$D32))</f>
        <v/>
      </c>
      <c r="K32" s="17">
        <f>IF($E32="","",IF($J32=0,"Current",IF($J32&lt;=30,"1 to 30",IF($J32&lt;=60,"31 to 60",IF($J32&lt;=90,"61 to 90","Over 90")))))</f>
        <v/>
      </c>
      <c r="L32" s="11">
        <f>IF($E32="","",IF($K32="Current",$H32,0))</f>
        <v/>
      </c>
      <c r="M32" s="11">
        <f>IF($E32="","",IF($K32="1 to 30",$H32,0))</f>
        <v/>
      </c>
      <c r="N32" s="11">
        <f>IF($E32="","",IF($K32="31 to 60",$H32,0))</f>
        <v/>
      </c>
      <c r="O32" s="11">
        <f>IF($E32="","",IF($K32="61 to 90",$H32,0))</f>
        <v/>
      </c>
      <c r="P32" s="11">
        <f>IF($E32="","",IF($K32="Over 90",$H32,0))</f>
        <v/>
      </c>
      <c r="Q32" s="17">
        <f>IF($E32="","",IF($I32&gt;Settings!$B$4,"Yes","No"))</f>
        <v/>
      </c>
    </row>
    <row r="33">
      <c r="A33" s="10" t="n"/>
      <c r="B33" s="10" t="n"/>
      <c r="C33" s="6" t="n"/>
      <c r="D33" s="6" t="n"/>
      <c r="E33" s="16" t="n"/>
      <c r="F33" s="16" t="n"/>
      <c r="G33" s="10" t="n"/>
      <c r="H33" s="11">
        <f>IF($E33="","",$E33-N($F33))</f>
        <v/>
      </c>
      <c r="I33" s="17">
        <f>IF($E33="","",Settings!$B$3-$C33)</f>
        <v/>
      </c>
      <c r="J33" s="17">
        <f>IF($E33="","",MAX(0,Settings!$B$3-$D33))</f>
        <v/>
      </c>
      <c r="K33" s="17">
        <f>IF($E33="","",IF($J33=0,"Current",IF($J33&lt;=30,"1 to 30",IF($J33&lt;=60,"31 to 60",IF($J33&lt;=90,"61 to 90","Over 90")))))</f>
        <v/>
      </c>
      <c r="L33" s="11">
        <f>IF($E33="","",IF($K33="Current",$H33,0))</f>
        <v/>
      </c>
      <c r="M33" s="11">
        <f>IF($E33="","",IF($K33="1 to 30",$H33,0))</f>
        <v/>
      </c>
      <c r="N33" s="11">
        <f>IF($E33="","",IF($K33="31 to 60",$H33,0))</f>
        <v/>
      </c>
      <c r="O33" s="11">
        <f>IF($E33="","",IF($K33="61 to 90",$H33,0))</f>
        <v/>
      </c>
      <c r="P33" s="11">
        <f>IF($E33="","",IF($K33="Over 90",$H33,0))</f>
        <v/>
      </c>
      <c r="Q33" s="17">
        <f>IF($E33="","",IF($I33&gt;Settings!$B$4,"Yes","No"))</f>
        <v/>
      </c>
    </row>
    <row r="34">
      <c r="A34" s="10" t="n"/>
      <c r="B34" s="10" t="n"/>
      <c r="C34" s="6" t="n"/>
      <c r="D34" s="6" t="n"/>
      <c r="E34" s="16" t="n"/>
      <c r="F34" s="16" t="n"/>
      <c r="G34" s="10" t="n"/>
      <c r="H34" s="11">
        <f>IF($E34="","",$E34-N($F34))</f>
        <v/>
      </c>
      <c r="I34" s="17">
        <f>IF($E34="","",Settings!$B$3-$C34)</f>
        <v/>
      </c>
      <c r="J34" s="17">
        <f>IF($E34="","",MAX(0,Settings!$B$3-$D34))</f>
        <v/>
      </c>
      <c r="K34" s="17">
        <f>IF($E34="","",IF($J34=0,"Current",IF($J34&lt;=30,"1 to 30",IF($J34&lt;=60,"31 to 60",IF($J34&lt;=90,"61 to 90","Over 90")))))</f>
        <v/>
      </c>
      <c r="L34" s="11">
        <f>IF($E34="","",IF($K34="Current",$H34,0))</f>
        <v/>
      </c>
      <c r="M34" s="11">
        <f>IF($E34="","",IF($K34="1 to 30",$H34,0))</f>
        <v/>
      </c>
      <c r="N34" s="11">
        <f>IF($E34="","",IF($K34="31 to 60",$H34,0))</f>
        <v/>
      </c>
      <c r="O34" s="11">
        <f>IF($E34="","",IF($K34="61 to 90",$H34,0))</f>
        <v/>
      </c>
      <c r="P34" s="11">
        <f>IF($E34="","",IF($K34="Over 90",$H34,0))</f>
        <v/>
      </c>
      <c r="Q34" s="17">
        <f>IF($E34="","",IF($I34&gt;Settings!$B$4,"Yes","No"))</f>
        <v/>
      </c>
    </row>
    <row r="35">
      <c r="A35" s="10" t="n"/>
      <c r="B35" s="10" t="n"/>
      <c r="C35" s="6" t="n"/>
      <c r="D35" s="6" t="n"/>
      <c r="E35" s="16" t="n"/>
      <c r="F35" s="16" t="n"/>
      <c r="G35" s="10" t="n"/>
      <c r="H35" s="11">
        <f>IF($E35="","",$E35-N($F35))</f>
        <v/>
      </c>
      <c r="I35" s="17">
        <f>IF($E35="","",Settings!$B$3-$C35)</f>
        <v/>
      </c>
      <c r="J35" s="17">
        <f>IF($E35="","",MAX(0,Settings!$B$3-$D35))</f>
        <v/>
      </c>
      <c r="K35" s="17">
        <f>IF($E35="","",IF($J35=0,"Current",IF($J35&lt;=30,"1 to 30",IF($J35&lt;=60,"31 to 60",IF($J35&lt;=90,"61 to 90","Over 90")))))</f>
        <v/>
      </c>
      <c r="L35" s="11">
        <f>IF($E35="","",IF($K35="Current",$H35,0))</f>
        <v/>
      </c>
      <c r="M35" s="11">
        <f>IF($E35="","",IF($K35="1 to 30",$H35,0))</f>
        <v/>
      </c>
      <c r="N35" s="11">
        <f>IF($E35="","",IF($K35="31 to 60",$H35,0))</f>
        <v/>
      </c>
      <c r="O35" s="11">
        <f>IF($E35="","",IF($K35="61 to 90",$H35,0))</f>
        <v/>
      </c>
      <c r="P35" s="11">
        <f>IF($E35="","",IF($K35="Over 90",$H35,0))</f>
        <v/>
      </c>
      <c r="Q35" s="17">
        <f>IF($E35="","",IF($I35&gt;Settings!$B$4,"Yes","No"))</f>
        <v/>
      </c>
    </row>
    <row r="36">
      <c r="A36" s="10" t="n"/>
      <c r="B36" s="10" t="n"/>
      <c r="C36" s="6" t="n"/>
      <c r="D36" s="6" t="n"/>
      <c r="E36" s="16" t="n"/>
      <c r="F36" s="16" t="n"/>
      <c r="G36" s="10" t="n"/>
      <c r="H36" s="11">
        <f>IF($E36="","",$E36-N($F36))</f>
        <v/>
      </c>
      <c r="I36" s="17">
        <f>IF($E36="","",Settings!$B$3-$C36)</f>
        <v/>
      </c>
      <c r="J36" s="17">
        <f>IF($E36="","",MAX(0,Settings!$B$3-$D36))</f>
        <v/>
      </c>
      <c r="K36" s="17">
        <f>IF($E36="","",IF($J36=0,"Current",IF($J36&lt;=30,"1 to 30",IF($J36&lt;=60,"31 to 60",IF($J36&lt;=90,"61 to 90","Over 90")))))</f>
        <v/>
      </c>
      <c r="L36" s="11">
        <f>IF($E36="","",IF($K36="Current",$H36,0))</f>
        <v/>
      </c>
      <c r="M36" s="11">
        <f>IF($E36="","",IF($K36="1 to 30",$H36,0))</f>
        <v/>
      </c>
      <c r="N36" s="11">
        <f>IF($E36="","",IF($K36="31 to 60",$H36,0))</f>
        <v/>
      </c>
      <c r="O36" s="11">
        <f>IF($E36="","",IF($K36="61 to 90",$H36,0))</f>
        <v/>
      </c>
      <c r="P36" s="11">
        <f>IF($E36="","",IF($K36="Over 90",$H36,0))</f>
        <v/>
      </c>
      <c r="Q36" s="17">
        <f>IF($E36="","",IF($I36&gt;Settings!$B$4,"Yes","No"))</f>
        <v/>
      </c>
    </row>
    <row r="37">
      <c r="A37" s="10" t="n"/>
      <c r="B37" s="10" t="n"/>
      <c r="C37" s="6" t="n"/>
      <c r="D37" s="6" t="n"/>
      <c r="E37" s="16" t="n"/>
      <c r="F37" s="16" t="n"/>
      <c r="G37" s="10" t="n"/>
      <c r="H37" s="11">
        <f>IF($E37="","",$E37-N($F37))</f>
        <v/>
      </c>
      <c r="I37" s="17">
        <f>IF($E37="","",Settings!$B$3-$C37)</f>
        <v/>
      </c>
      <c r="J37" s="17">
        <f>IF($E37="","",MAX(0,Settings!$B$3-$D37))</f>
        <v/>
      </c>
      <c r="K37" s="17">
        <f>IF($E37="","",IF($J37=0,"Current",IF($J37&lt;=30,"1 to 30",IF($J37&lt;=60,"31 to 60",IF($J37&lt;=90,"61 to 90","Over 90")))))</f>
        <v/>
      </c>
      <c r="L37" s="11">
        <f>IF($E37="","",IF($K37="Current",$H37,0))</f>
        <v/>
      </c>
      <c r="M37" s="11">
        <f>IF($E37="","",IF($K37="1 to 30",$H37,0))</f>
        <v/>
      </c>
      <c r="N37" s="11">
        <f>IF($E37="","",IF($K37="31 to 60",$H37,0))</f>
        <v/>
      </c>
      <c r="O37" s="11">
        <f>IF($E37="","",IF($K37="61 to 90",$H37,0))</f>
        <v/>
      </c>
      <c r="P37" s="11">
        <f>IF($E37="","",IF($K37="Over 90",$H37,0))</f>
        <v/>
      </c>
      <c r="Q37" s="17">
        <f>IF($E37="","",IF($I37&gt;Settings!$B$4,"Yes","No"))</f>
        <v/>
      </c>
    </row>
    <row r="38">
      <c r="A38" s="10" t="n"/>
      <c r="B38" s="10" t="n"/>
      <c r="C38" s="6" t="n"/>
      <c r="D38" s="6" t="n"/>
      <c r="E38" s="16" t="n"/>
      <c r="F38" s="16" t="n"/>
      <c r="G38" s="10" t="n"/>
      <c r="H38" s="11">
        <f>IF($E38="","",$E38-N($F38))</f>
        <v/>
      </c>
      <c r="I38" s="17">
        <f>IF($E38="","",Settings!$B$3-$C38)</f>
        <v/>
      </c>
      <c r="J38" s="17">
        <f>IF($E38="","",MAX(0,Settings!$B$3-$D38))</f>
        <v/>
      </c>
      <c r="K38" s="17">
        <f>IF($E38="","",IF($J38=0,"Current",IF($J38&lt;=30,"1 to 30",IF($J38&lt;=60,"31 to 60",IF($J38&lt;=90,"61 to 90","Over 90")))))</f>
        <v/>
      </c>
      <c r="L38" s="11">
        <f>IF($E38="","",IF($K38="Current",$H38,0))</f>
        <v/>
      </c>
      <c r="M38" s="11">
        <f>IF($E38="","",IF($K38="1 to 30",$H38,0))</f>
        <v/>
      </c>
      <c r="N38" s="11">
        <f>IF($E38="","",IF($K38="31 to 60",$H38,0))</f>
        <v/>
      </c>
      <c r="O38" s="11">
        <f>IF($E38="","",IF($K38="61 to 90",$H38,0))</f>
        <v/>
      </c>
      <c r="P38" s="11">
        <f>IF($E38="","",IF($K38="Over 90",$H38,0))</f>
        <v/>
      </c>
      <c r="Q38" s="17">
        <f>IF($E38="","",IF($I38&gt;Settings!$B$4,"Yes","No"))</f>
        <v/>
      </c>
    </row>
    <row r="39">
      <c r="A39" s="10" t="n"/>
      <c r="B39" s="10" t="n"/>
      <c r="C39" s="6" t="n"/>
      <c r="D39" s="6" t="n"/>
      <c r="E39" s="16" t="n"/>
      <c r="F39" s="16" t="n"/>
      <c r="G39" s="10" t="n"/>
      <c r="H39" s="11">
        <f>IF($E39="","",$E39-N($F39))</f>
        <v/>
      </c>
      <c r="I39" s="17">
        <f>IF($E39="","",Settings!$B$3-$C39)</f>
        <v/>
      </c>
      <c r="J39" s="17">
        <f>IF($E39="","",MAX(0,Settings!$B$3-$D39))</f>
        <v/>
      </c>
      <c r="K39" s="17">
        <f>IF($E39="","",IF($J39=0,"Current",IF($J39&lt;=30,"1 to 30",IF($J39&lt;=60,"31 to 60",IF($J39&lt;=90,"61 to 90","Over 90")))))</f>
        <v/>
      </c>
      <c r="L39" s="11">
        <f>IF($E39="","",IF($K39="Current",$H39,0))</f>
        <v/>
      </c>
      <c r="M39" s="11">
        <f>IF($E39="","",IF($K39="1 to 30",$H39,0))</f>
        <v/>
      </c>
      <c r="N39" s="11">
        <f>IF($E39="","",IF($K39="31 to 60",$H39,0))</f>
        <v/>
      </c>
      <c r="O39" s="11">
        <f>IF($E39="","",IF($K39="61 to 90",$H39,0))</f>
        <v/>
      </c>
      <c r="P39" s="11">
        <f>IF($E39="","",IF($K39="Over 90",$H39,0))</f>
        <v/>
      </c>
      <c r="Q39" s="17">
        <f>IF($E39="","",IF($I39&gt;Settings!$B$4,"Yes","No"))</f>
        <v/>
      </c>
    </row>
    <row r="40">
      <c r="A40" s="10" t="n"/>
      <c r="B40" s="10" t="n"/>
      <c r="C40" s="6" t="n"/>
      <c r="D40" s="6" t="n"/>
      <c r="E40" s="16" t="n"/>
      <c r="F40" s="16" t="n"/>
      <c r="G40" s="10" t="n"/>
      <c r="H40" s="11">
        <f>IF($E40="","",$E40-N($F40))</f>
        <v/>
      </c>
      <c r="I40" s="17">
        <f>IF($E40="","",Settings!$B$3-$C40)</f>
        <v/>
      </c>
      <c r="J40" s="17">
        <f>IF($E40="","",MAX(0,Settings!$B$3-$D40))</f>
        <v/>
      </c>
      <c r="K40" s="17">
        <f>IF($E40="","",IF($J40=0,"Current",IF($J40&lt;=30,"1 to 30",IF($J40&lt;=60,"31 to 60",IF($J40&lt;=90,"61 to 90","Over 90")))))</f>
        <v/>
      </c>
      <c r="L40" s="11">
        <f>IF($E40="","",IF($K40="Current",$H40,0))</f>
        <v/>
      </c>
      <c r="M40" s="11">
        <f>IF($E40="","",IF($K40="1 to 30",$H40,0))</f>
        <v/>
      </c>
      <c r="N40" s="11">
        <f>IF($E40="","",IF($K40="31 to 60",$H40,0))</f>
        <v/>
      </c>
      <c r="O40" s="11">
        <f>IF($E40="","",IF($K40="61 to 90",$H40,0))</f>
        <v/>
      </c>
      <c r="P40" s="11">
        <f>IF($E40="","",IF($K40="Over 90",$H40,0))</f>
        <v/>
      </c>
      <c r="Q40" s="17">
        <f>IF($E40="","",IF($I40&gt;Settings!$B$4,"Yes","No"))</f>
        <v/>
      </c>
    </row>
    <row r="41">
      <c r="A41" s="10" t="n"/>
      <c r="B41" s="10" t="n"/>
      <c r="C41" s="6" t="n"/>
      <c r="D41" s="6" t="n"/>
      <c r="E41" s="16" t="n"/>
      <c r="F41" s="16" t="n"/>
      <c r="G41" s="10" t="n"/>
      <c r="H41" s="11">
        <f>IF($E41="","",$E41-N($F41))</f>
        <v/>
      </c>
      <c r="I41" s="17">
        <f>IF($E41="","",Settings!$B$3-$C41)</f>
        <v/>
      </c>
      <c r="J41" s="17">
        <f>IF($E41="","",MAX(0,Settings!$B$3-$D41))</f>
        <v/>
      </c>
      <c r="K41" s="17">
        <f>IF($E41="","",IF($J41=0,"Current",IF($J41&lt;=30,"1 to 30",IF($J41&lt;=60,"31 to 60",IF($J41&lt;=90,"61 to 90","Over 90")))))</f>
        <v/>
      </c>
      <c r="L41" s="11">
        <f>IF($E41="","",IF($K41="Current",$H41,0))</f>
        <v/>
      </c>
      <c r="M41" s="11">
        <f>IF($E41="","",IF($K41="1 to 30",$H41,0))</f>
        <v/>
      </c>
      <c r="N41" s="11">
        <f>IF($E41="","",IF($K41="31 to 60",$H41,0))</f>
        <v/>
      </c>
      <c r="O41" s="11">
        <f>IF($E41="","",IF($K41="61 to 90",$H41,0))</f>
        <v/>
      </c>
      <c r="P41" s="11">
        <f>IF($E41="","",IF($K41="Over 90",$H41,0))</f>
        <v/>
      </c>
      <c r="Q41" s="17">
        <f>IF($E41="","",IF($I41&gt;Settings!$B$4,"Yes","No"))</f>
        <v/>
      </c>
    </row>
    <row r="42">
      <c r="A42" s="10" t="n"/>
      <c r="B42" s="10" t="n"/>
      <c r="C42" s="6" t="n"/>
      <c r="D42" s="6" t="n"/>
      <c r="E42" s="16" t="n"/>
      <c r="F42" s="16" t="n"/>
      <c r="G42" s="10" t="n"/>
      <c r="H42" s="11">
        <f>IF($E42="","",$E42-N($F42))</f>
        <v/>
      </c>
      <c r="I42" s="17">
        <f>IF($E42="","",Settings!$B$3-$C42)</f>
        <v/>
      </c>
      <c r="J42" s="17">
        <f>IF($E42="","",MAX(0,Settings!$B$3-$D42))</f>
        <v/>
      </c>
      <c r="K42" s="17">
        <f>IF($E42="","",IF($J42=0,"Current",IF($J42&lt;=30,"1 to 30",IF($J42&lt;=60,"31 to 60",IF($J42&lt;=90,"61 to 90","Over 90")))))</f>
        <v/>
      </c>
      <c r="L42" s="11">
        <f>IF($E42="","",IF($K42="Current",$H42,0))</f>
        <v/>
      </c>
      <c r="M42" s="11">
        <f>IF($E42="","",IF($K42="1 to 30",$H42,0))</f>
        <v/>
      </c>
      <c r="N42" s="11">
        <f>IF($E42="","",IF($K42="31 to 60",$H42,0))</f>
        <v/>
      </c>
      <c r="O42" s="11">
        <f>IF($E42="","",IF($K42="61 to 90",$H42,0))</f>
        <v/>
      </c>
      <c r="P42" s="11">
        <f>IF($E42="","",IF($K42="Over 90",$H42,0))</f>
        <v/>
      </c>
      <c r="Q42" s="17">
        <f>IF($E42="","",IF($I42&gt;Settings!$B$4,"Yes","No"))</f>
        <v/>
      </c>
    </row>
    <row r="43">
      <c r="A43" s="10" t="n"/>
      <c r="B43" s="10" t="n"/>
      <c r="C43" s="6" t="n"/>
      <c r="D43" s="6" t="n"/>
      <c r="E43" s="16" t="n"/>
      <c r="F43" s="16" t="n"/>
      <c r="G43" s="10" t="n"/>
      <c r="H43" s="11">
        <f>IF($E43="","",$E43-N($F43))</f>
        <v/>
      </c>
      <c r="I43" s="17">
        <f>IF($E43="","",Settings!$B$3-$C43)</f>
        <v/>
      </c>
      <c r="J43" s="17">
        <f>IF($E43="","",MAX(0,Settings!$B$3-$D43))</f>
        <v/>
      </c>
      <c r="K43" s="17">
        <f>IF($E43="","",IF($J43=0,"Current",IF($J43&lt;=30,"1 to 30",IF($J43&lt;=60,"31 to 60",IF($J43&lt;=90,"61 to 90","Over 90")))))</f>
        <v/>
      </c>
      <c r="L43" s="11">
        <f>IF($E43="","",IF($K43="Current",$H43,0))</f>
        <v/>
      </c>
      <c r="M43" s="11">
        <f>IF($E43="","",IF($K43="1 to 30",$H43,0))</f>
        <v/>
      </c>
      <c r="N43" s="11">
        <f>IF($E43="","",IF($K43="31 to 60",$H43,0))</f>
        <v/>
      </c>
      <c r="O43" s="11">
        <f>IF($E43="","",IF($K43="61 to 90",$H43,0))</f>
        <v/>
      </c>
      <c r="P43" s="11">
        <f>IF($E43="","",IF($K43="Over 90",$H43,0))</f>
        <v/>
      </c>
      <c r="Q43" s="17">
        <f>IF($E43="","",IF($I43&gt;Settings!$B$4,"Yes","No"))</f>
        <v/>
      </c>
    </row>
    <row r="44">
      <c r="A44" s="10" t="n"/>
      <c r="B44" s="10" t="n"/>
      <c r="C44" s="6" t="n"/>
      <c r="D44" s="6" t="n"/>
      <c r="E44" s="16" t="n"/>
      <c r="F44" s="16" t="n"/>
      <c r="G44" s="10" t="n"/>
      <c r="H44" s="11">
        <f>IF($E44="","",$E44-N($F44))</f>
        <v/>
      </c>
      <c r="I44" s="17">
        <f>IF($E44="","",Settings!$B$3-$C44)</f>
        <v/>
      </c>
      <c r="J44" s="17">
        <f>IF($E44="","",MAX(0,Settings!$B$3-$D44))</f>
        <v/>
      </c>
      <c r="K44" s="17">
        <f>IF($E44="","",IF($J44=0,"Current",IF($J44&lt;=30,"1 to 30",IF($J44&lt;=60,"31 to 60",IF($J44&lt;=90,"61 to 90","Over 90")))))</f>
        <v/>
      </c>
      <c r="L44" s="11">
        <f>IF($E44="","",IF($K44="Current",$H44,0))</f>
        <v/>
      </c>
      <c r="M44" s="11">
        <f>IF($E44="","",IF($K44="1 to 30",$H44,0))</f>
        <v/>
      </c>
      <c r="N44" s="11">
        <f>IF($E44="","",IF($K44="31 to 60",$H44,0))</f>
        <v/>
      </c>
      <c r="O44" s="11">
        <f>IF($E44="","",IF($K44="61 to 90",$H44,0))</f>
        <v/>
      </c>
      <c r="P44" s="11">
        <f>IF($E44="","",IF($K44="Over 90",$H44,0))</f>
        <v/>
      </c>
      <c r="Q44" s="17">
        <f>IF($E44="","",IF($I44&gt;Settings!$B$4,"Yes","No"))</f>
        <v/>
      </c>
    </row>
    <row r="45">
      <c r="A45" s="10" t="n"/>
      <c r="B45" s="10" t="n"/>
      <c r="C45" s="6" t="n"/>
      <c r="D45" s="6" t="n"/>
      <c r="E45" s="16" t="n"/>
      <c r="F45" s="16" t="n"/>
      <c r="G45" s="10" t="n"/>
      <c r="H45" s="11">
        <f>IF($E45="","",$E45-N($F45))</f>
        <v/>
      </c>
      <c r="I45" s="17">
        <f>IF($E45="","",Settings!$B$3-$C45)</f>
        <v/>
      </c>
      <c r="J45" s="17">
        <f>IF($E45="","",MAX(0,Settings!$B$3-$D45))</f>
        <v/>
      </c>
      <c r="K45" s="17">
        <f>IF($E45="","",IF($J45=0,"Current",IF($J45&lt;=30,"1 to 30",IF($J45&lt;=60,"31 to 60",IF($J45&lt;=90,"61 to 90","Over 90")))))</f>
        <v/>
      </c>
      <c r="L45" s="11">
        <f>IF($E45="","",IF($K45="Current",$H45,0))</f>
        <v/>
      </c>
      <c r="M45" s="11">
        <f>IF($E45="","",IF($K45="1 to 30",$H45,0))</f>
        <v/>
      </c>
      <c r="N45" s="11">
        <f>IF($E45="","",IF($K45="31 to 60",$H45,0))</f>
        <v/>
      </c>
      <c r="O45" s="11">
        <f>IF($E45="","",IF($K45="61 to 90",$H45,0))</f>
        <v/>
      </c>
      <c r="P45" s="11">
        <f>IF($E45="","",IF($K45="Over 90",$H45,0))</f>
        <v/>
      </c>
      <c r="Q45" s="17">
        <f>IF($E45="","",IF($I45&gt;Settings!$B$4,"Yes","No"))</f>
        <v/>
      </c>
    </row>
    <row r="46">
      <c r="A46" s="10" t="n"/>
      <c r="B46" s="10" t="n"/>
      <c r="C46" s="6" t="n"/>
      <c r="D46" s="6" t="n"/>
      <c r="E46" s="16" t="n"/>
      <c r="F46" s="16" t="n"/>
      <c r="G46" s="10" t="n"/>
      <c r="H46" s="11">
        <f>IF($E46="","",$E46-N($F46))</f>
        <v/>
      </c>
      <c r="I46" s="17">
        <f>IF($E46="","",Settings!$B$3-$C46)</f>
        <v/>
      </c>
      <c r="J46" s="17">
        <f>IF($E46="","",MAX(0,Settings!$B$3-$D46))</f>
        <v/>
      </c>
      <c r="K46" s="17">
        <f>IF($E46="","",IF($J46=0,"Current",IF($J46&lt;=30,"1 to 30",IF($J46&lt;=60,"31 to 60",IF($J46&lt;=90,"61 to 90","Over 90")))))</f>
        <v/>
      </c>
      <c r="L46" s="11">
        <f>IF($E46="","",IF($K46="Current",$H46,0))</f>
        <v/>
      </c>
      <c r="M46" s="11">
        <f>IF($E46="","",IF($K46="1 to 30",$H46,0))</f>
        <v/>
      </c>
      <c r="N46" s="11">
        <f>IF($E46="","",IF($K46="31 to 60",$H46,0))</f>
        <v/>
      </c>
      <c r="O46" s="11">
        <f>IF($E46="","",IF($K46="61 to 90",$H46,0))</f>
        <v/>
      </c>
      <c r="P46" s="11">
        <f>IF($E46="","",IF($K46="Over 90",$H46,0))</f>
        <v/>
      </c>
      <c r="Q46" s="17">
        <f>IF($E46="","",IF($I46&gt;Settings!$B$4,"Yes","No"))</f>
        <v/>
      </c>
    </row>
    <row r="47">
      <c r="A47" s="10" t="n"/>
      <c r="B47" s="10" t="n"/>
      <c r="C47" s="6" t="n"/>
      <c r="D47" s="6" t="n"/>
      <c r="E47" s="16" t="n"/>
      <c r="F47" s="16" t="n"/>
      <c r="G47" s="10" t="n"/>
      <c r="H47" s="11">
        <f>IF($E47="","",$E47-N($F47))</f>
        <v/>
      </c>
      <c r="I47" s="17">
        <f>IF($E47="","",Settings!$B$3-$C47)</f>
        <v/>
      </c>
      <c r="J47" s="17">
        <f>IF($E47="","",MAX(0,Settings!$B$3-$D47))</f>
        <v/>
      </c>
      <c r="K47" s="17">
        <f>IF($E47="","",IF($J47=0,"Current",IF($J47&lt;=30,"1 to 30",IF($J47&lt;=60,"31 to 60",IF($J47&lt;=90,"61 to 90","Over 90")))))</f>
        <v/>
      </c>
      <c r="L47" s="11">
        <f>IF($E47="","",IF($K47="Current",$H47,0))</f>
        <v/>
      </c>
      <c r="M47" s="11">
        <f>IF($E47="","",IF($K47="1 to 30",$H47,0))</f>
        <v/>
      </c>
      <c r="N47" s="11">
        <f>IF($E47="","",IF($K47="31 to 60",$H47,0))</f>
        <v/>
      </c>
      <c r="O47" s="11">
        <f>IF($E47="","",IF($K47="61 to 90",$H47,0))</f>
        <v/>
      </c>
      <c r="P47" s="11">
        <f>IF($E47="","",IF($K47="Over 90",$H47,0))</f>
        <v/>
      </c>
      <c r="Q47" s="17">
        <f>IF($E47="","",IF($I47&gt;Settings!$B$4,"Yes","No"))</f>
        <v/>
      </c>
    </row>
    <row r="48">
      <c r="A48" s="10" t="n"/>
      <c r="B48" s="10" t="n"/>
      <c r="C48" s="6" t="n"/>
      <c r="D48" s="6" t="n"/>
      <c r="E48" s="16" t="n"/>
      <c r="F48" s="16" t="n"/>
      <c r="G48" s="10" t="n"/>
      <c r="H48" s="11">
        <f>IF($E48="","",$E48-N($F48))</f>
        <v/>
      </c>
      <c r="I48" s="17">
        <f>IF($E48="","",Settings!$B$3-$C48)</f>
        <v/>
      </c>
      <c r="J48" s="17">
        <f>IF($E48="","",MAX(0,Settings!$B$3-$D48))</f>
        <v/>
      </c>
      <c r="K48" s="17">
        <f>IF($E48="","",IF($J48=0,"Current",IF($J48&lt;=30,"1 to 30",IF($J48&lt;=60,"31 to 60",IF($J48&lt;=90,"61 to 90","Over 90")))))</f>
        <v/>
      </c>
      <c r="L48" s="11">
        <f>IF($E48="","",IF($K48="Current",$H48,0))</f>
        <v/>
      </c>
      <c r="M48" s="11">
        <f>IF($E48="","",IF($K48="1 to 30",$H48,0))</f>
        <v/>
      </c>
      <c r="N48" s="11">
        <f>IF($E48="","",IF($K48="31 to 60",$H48,0))</f>
        <v/>
      </c>
      <c r="O48" s="11">
        <f>IF($E48="","",IF($K48="61 to 90",$H48,0))</f>
        <v/>
      </c>
      <c r="P48" s="11">
        <f>IF($E48="","",IF($K48="Over 90",$H48,0))</f>
        <v/>
      </c>
      <c r="Q48" s="17">
        <f>IF($E48="","",IF($I48&gt;Settings!$B$4,"Yes","No"))</f>
        <v/>
      </c>
    </row>
    <row r="49">
      <c r="A49" s="10" t="n"/>
      <c r="B49" s="10" t="n"/>
      <c r="C49" s="6" t="n"/>
      <c r="D49" s="6" t="n"/>
      <c r="E49" s="16" t="n"/>
      <c r="F49" s="16" t="n"/>
      <c r="G49" s="10" t="n"/>
      <c r="H49" s="11">
        <f>IF($E49="","",$E49-N($F49))</f>
        <v/>
      </c>
      <c r="I49" s="17">
        <f>IF($E49="","",Settings!$B$3-$C49)</f>
        <v/>
      </c>
      <c r="J49" s="17">
        <f>IF($E49="","",MAX(0,Settings!$B$3-$D49))</f>
        <v/>
      </c>
      <c r="K49" s="17">
        <f>IF($E49="","",IF($J49=0,"Current",IF($J49&lt;=30,"1 to 30",IF($J49&lt;=60,"31 to 60",IF($J49&lt;=90,"61 to 90","Over 90")))))</f>
        <v/>
      </c>
      <c r="L49" s="11">
        <f>IF($E49="","",IF($K49="Current",$H49,0))</f>
        <v/>
      </c>
      <c r="M49" s="11">
        <f>IF($E49="","",IF($K49="1 to 30",$H49,0))</f>
        <v/>
      </c>
      <c r="N49" s="11">
        <f>IF($E49="","",IF($K49="31 to 60",$H49,0))</f>
        <v/>
      </c>
      <c r="O49" s="11">
        <f>IF($E49="","",IF($K49="61 to 90",$H49,0))</f>
        <v/>
      </c>
      <c r="P49" s="11">
        <f>IF($E49="","",IF($K49="Over 90",$H49,0))</f>
        <v/>
      </c>
      <c r="Q49" s="17">
        <f>IF($E49="","",IF($I49&gt;Settings!$B$4,"Yes","No"))</f>
        <v/>
      </c>
    </row>
    <row r="50">
      <c r="A50" s="10" t="n"/>
      <c r="B50" s="10" t="n"/>
      <c r="C50" s="6" t="n"/>
      <c r="D50" s="6" t="n"/>
      <c r="E50" s="16" t="n"/>
      <c r="F50" s="16" t="n"/>
      <c r="G50" s="10" t="n"/>
      <c r="H50" s="11">
        <f>IF($E50="","",$E50-N($F50))</f>
        <v/>
      </c>
      <c r="I50" s="17">
        <f>IF($E50="","",Settings!$B$3-$C50)</f>
        <v/>
      </c>
      <c r="J50" s="17">
        <f>IF($E50="","",MAX(0,Settings!$B$3-$D50))</f>
        <v/>
      </c>
      <c r="K50" s="17">
        <f>IF($E50="","",IF($J50=0,"Current",IF($J50&lt;=30,"1 to 30",IF($J50&lt;=60,"31 to 60",IF($J50&lt;=90,"61 to 90","Over 90")))))</f>
        <v/>
      </c>
      <c r="L50" s="11">
        <f>IF($E50="","",IF($K50="Current",$H50,0))</f>
        <v/>
      </c>
      <c r="M50" s="11">
        <f>IF($E50="","",IF($K50="1 to 30",$H50,0))</f>
        <v/>
      </c>
      <c r="N50" s="11">
        <f>IF($E50="","",IF($K50="31 to 60",$H50,0))</f>
        <v/>
      </c>
      <c r="O50" s="11">
        <f>IF($E50="","",IF($K50="61 to 90",$H50,0))</f>
        <v/>
      </c>
      <c r="P50" s="11">
        <f>IF($E50="","",IF($K50="Over 90",$H50,0))</f>
        <v/>
      </c>
      <c r="Q50" s="17">
        <f>IF($E50="","",IF($I50&gt;Settings!$B$4,"Yes","No"))</f>
        <v/>
      </c>
    </row>
    <row r="51">
      <c r="A51" s="10" t="n"/>
      <c r="B51" s="10" t="n"/>
      <c r="C51" s="6" t="n"/>
      <c r="D51" s="6" t="n"/>
      <c r="E51" s="16" t="n"/>
      <c r="F51" s="16" t="n"/>
      <c r="G51" s="10" t="n"/>
      <c r="H51" s="11">
        <f>IF($E51="","",$E51-N($F51))</f>
        <v/>
      </c>
      <c r="I51" s="17">
        <f>IF($E51="","",Settings!$B$3-$C51)</f>
        <v/>
      </c>
      <c r="J51" s="17">
        <f>IF($E51="","",MAX(0,Settings!$B$3-$D51))</f>
        <v/>
      </c>
      <c r="K51" s="17">
        <f>IF($E51="","",IF($J51=0,"Current",IF($J51&lt;=30,"1 to 30",IF($J51&lt;=60,"31 to 60",IF($J51&lt;=90,"61 to 90","Over 90")))))</f>
        <v/>
      </c>
      <c r="L51" s="11">
        <f>IF($E51="","",IF($K51="Current",$H51,0))</f>
        <v/>
      </c>
      <c r="M51" s="11">
        <f>IF($E51="","",IF($K51="1 to 30",$H51,0))</f>
        <v/>
      </c>
      <c r="N51" s="11">
        <f>IF($E51="","",IF($K51="31 to 60",$H51,0))</f>
        <v/>
      </c>
      <c r="O51" s="11">
        <f>IF($E51="","",IF($K51="61 to 90",$H51,0))</f>
        <v/>
      </c>
      <c r="P51" s="11">
        <f>IF($E51="","",IF($K51="Over 90",$H51,0))</f>
        <v/>
      </c>
      <c r="Q51" s="17">
        <f>IF($E51="","",IF($I51&gt;Settings!$B$4,"Yes","No"))</f>
        <v/>
      </c>
    </row>
    <row r="52">
      <c r="A52" s="10" t="n"/>
      <c r="B52" s="10" t="n"/>
      <c r="C52" s="6" t="n"/>
      <c r="D52" s="6" t="n"/>
      <c r="E52" s="16" t="n"/>
      <c r="F52" s="16" t="n"/>
      <c r="G52" s="10" t="n"/>
      <c r="H52" s="11">
        <f>IF($E52="","",$E52-N($F52))</f>
        <v/>
      </c>
      <c r="I52" s="17">
        <f>IF($E52="","",Settings!$B$3-$C52)</f>
        <v/>
      </c>
      <c r="J52" s="17">
        <f>IF($E52="","",MAX(0,Settings!$B$3-$D52))</f>
        <v/>
      </c>
      <c r="K52" s="17">
        <f>IF($E52="","",IF($J52=0,"Current",IF($J52&lt;=30,"1 to 30",IF($J52&lt;=60,"31 to 60",IF($J52&lt;=90,"61 to 90","Over 90")))))</f>
        <v/>
      </c>
      <c r="L52" s="11">
        <f>IF($E52="","",IF($K52="Current",$H52,0))</f>
        <v/>
      </c>
      <c r="M52" s="11">
        <f>IF($E52="","",IF($K52="1 to 30",$H52,0))</f>
        <v/>
      </c>
      <c r="N52" s="11">
        <f>IF($E52="","",IF($K52="31 to 60",$H52,0))</f>
        <v/>
      </c>
      <c r="O52" s="11">
        <f>IF($E52="","",IF($K52="61 to 90",$H52,0))</f>
        <v/>
      </c>
      <c r="P52" s="11">
        <f>IF($E52="","",IF($K52="Over 90",$H52,0))</f>
        <v/>
      </c>
      <c r="Q52" s="17">
        <f>IF($E52="","",IF($I52&gt;Settings!$B$4,"Yes","No"))</f>
        <v/>
      </c>
    </row>
    <row r="53">
      <c r="A53" s="10" t="n"/>
      <c r="B53" s="10" t="n"/>
      <c r="C53" s="6" t="n"/>
      <c r="D53" s="6" t="n"/>
      <c r="E53" s="16" t="n"/>
      <c r="F53" s="16" t="n"/>
      <c r="G53" s="10" t="n"/>
      <c r="H53" s="11">
        <f>IF($E53="","",$E53-N($F53))</f>
        <v/>
      </c>
      <c r="I53" s="17">
        <f>IF($E53="","",Settings!$B$3-$C53)</f>
        <v/>
      </c>
      <c r="J53" s="17">
        <f>IF($E53="","",MAX(0,Settings!$B$3-$D53))</f>
        <v/>
      </c>
      <c r="K53" s="17">
        <f>IF($E53="","",IF($J53=0,"Current",IF($J53&lt;=30,"1 to 30",IF($J53&lt;=60,"31 to 60",IF($J53&lt;=90,"61 to 90","Over 90")))))</f>
        <v/>
      </c>
      <c r="L53" s="11">
        <f>IF($E53="","",IF($K53="Current",$H53,0))</f>
        <v/>
      </c>
      <c r="M53" s="11">
        <f>IF($E53="","",IF($K53="1 to 30",$H53,0))</f>
        <v/>
      </c>
      <c r="N53" s="11">
        <f>IF($E53="","",IF($K53="31 to 60",$H53,0))</f>
        <v/>
      </c>
      <c r="O53" s="11">
        <f>IF($E53="","",IF($K53="61 to 90",$H53,0))</f>
        <v/>
      </c>
      <c r="P53" s="11">
        <f>IF($E53="","",IF($K53="Over 90",$H53,0))</f>
        <v/>
      </c>
      <c r="Q53" s="17">
        <f>IF($E53="","",IF($I53&gt;Settings!$B$4,"Yes","No"))</f>
        <v/>
      </c>
    </row>
    <row r="54">
      <c r="A54" s="10" t="n"/>
      <c r="B54" s="10" t="n"/>
      <c r="C54" s="6" t="n"/>
      <c r="D54" s="6" t="n"/>
      <c r="E54" s="16" t="n"/>
      <c r="F54" s="16" t="n"/>
      <c r="G54" s="10" t="n"/>
      <c r="H54" s="11">
        <f>IF($E54="","",$E54-N($F54))</f>
        <v/>
      </c>
      <c r="I54" s="17">
        <f>IF($E54="","",Settings!$B$3-$C54)</f>
        <v/>
      </c>
      <c r="J54" s="17">
        <f>IF($E54="","",MAX(0,Settings!$B$3-$D54))</f>
        <v/>
      </c>
      <c r="K54" s="17">
        <f>IF($E54="","",IF($J54=0,"Current",IF($J54&lt;=30,"1 to 30",IF($J54&lt;=60,"31 to 60",IF($J54&lt;=90,"61 to 90","Over 90")))))</f>
        <v/>
      </c>
      <c r="L54" s="11">
        <f>IF($E54="","",IF($K54="Current",$H54,0))</f>
        <v/>
      </c>
      <c r="M54" s="11">
        <f>IF($E54="","",IF($K54="1 to 30",$H54,0))</f>
        <v/>
      </c>
      <c r="N54" s="11">
        <f>IF($E54="","",IF($K54="31 to 60",$H54,0))</f>
        <v/>
      </c>
      <c r="O54" s="11">
        <f>IF($E54="","",IF($K54="61 to 90",$H54,0))</f>
        <v/>
      </c>
      <c r="P54" s="11">
        <f>IF($E54="","",IF($K54="Over 90",$H54,0))</f>
        <v/>
      </c>
      <c r="Q54" s="17">
        <f>IF($E54="","",IF($I54&gt;Settings!$B$4,"Yes","No"))</f>
        <v/>
      </c>
    </row>
    <row r="55">
      <c r="A55" s="10" t="n"/>
      <c r="B55" s="10" t="n"/>
      <c r="C55" s="6" t="n"/>
      <c r="D55" s="6" t="n"/>
      <c r="E55" s="16" t="n"/>
      <c r="F55" s="16" t="n"/>
      <c r="G55" s="10" t="n"/>
      <c r="H55" s="11">
        <f>IF($E55="","",$E55-N($F55))</f>
        <v/>
      </c>
      <c r="I55" s="17">
        <f>IF($E55="","",Settings!$B$3-$C55)</f>
        <v/>
      </c>
      <c r="J55" s="17">
        <f>IF($E55="","",MAX(0,Settings!$B$3-$D55))</f>
        <v/>
      </c>
      <c r="K55" s="17">
        <f>IF($E55="","",IF($J55=0,"Current",IF($J55&lt;=30,"1 to 30",IF($J55&lt;=60,"31 to 60",IF($J55&lt;=90,"61 to 90","Over 90")))))</f>
        <v/>
      </c>
      <c r="L55" s="11">
        <f>IF($E55="","",IF($K55="Current",$H55,0))</f>
        <v/>
      </c>
      <c r="M55" s="11">
        <f>IF($E55="","",IF($K55="1 to 30",$H55,0))</f>
        <v/>
      </c>
      <c r="N55" s="11">
        <f>IF($E55="","",IF($K55="31 to 60",$H55,0))</f>
        <v/>
      </c>
      <c r="O55" s="11">
        <f>IF($E55="","",IF($K55="61 to 90",$H55,0))</f>
        <v/>
      </c>
      <c r="P55" s="11">
        <f>IF($E55="","",IF($K55="Over 90",$H55,0))</f>
        <v/>
      </c>
      <c r="Q55" s="17">
        <f>IF($E55="","",IF($I55&gt;Settings!$B$4,"Yes","No"))</f>
        <v/>
      </c>
    </row>
    <row r="56">
      <c r="A56" s="10" t="n"/>
      <c r="B56" s="10" t="n"/>
      <c r="C56" s="6" t="n"/>
      <c r="D56" s="6" t="n"/>
      <c r="E56" s="16" t="n"/>
      <c r="F56" s="16" t="n"/>
      <c r="G56" s="10" t="n"/>
      <c r="H56" s="11">
        <f>IF($E56="","",$E56-N($F56))</f>
        <v/>
      </c>
      <c r="I56" s="17">
        <f>IF($E56="","",Settings!$B$3-$C56)</f>
        <v/>
      </c>
      <c r="J56" s="17">
        <f>IF($E56="","",MAX(0,Settings!$B$3-$D56))</f>
        <v/>
      </c>
      <c r="K56" s="17">
        <f>IF($E56="","",IF($J56=0,"Current",IF($J56&lt;=30,"1 to 30",IF($J56&lt;=60,"31 to 60",IF($J56&lt;=90,"61 to 90","Over 90")))))</f>
        <v/>
      </c>
      <c r="L56" s="11">
        <f>IF($E56="","",IF($K56="Current",$H56,0))</f>
        <v/>
      </c>
      <c r="M56" s="11">
        <f>IF($E56="","",IF($K56="1 to 30",$H56,0))</f>
        <v/>
      </c>
      <c r="N56" s="11">
        <f>IF($E56="","",IF($K56="31 to 60",$H56,0))</f>
        <v/>
      </c>
      <c r="O56" s="11">
        <f>IF($E56="","",IF($K56="61 to 90",$H56,0))</f>
        <v/>
      </c>
      <c r="P56" s="11">
        <f>IF($E56="","",IF($K56="Over 90",$H56,0))</f>
        <v/>
      </c>
      <c r="Q56" s="17">
        <f>IF($E56="","",IF($I56&gt;Settings!$B$4,"Yes","No"))</f>
        <v/>
      </c>
    </row>
    <row r="57">
      <c r="A57" s="10" t="n"/>
      <c r="B57" s="10" t="n"/>
      <c r="C57" s="6" t="n"/>
      <c r="D57" s="6" t="n"/>
      <c r="E57" s="16" t="n"/>
      <c r="F57" s="16" t="n"/>
      <c r="G57" s="10" t="n"/>
      <c r="H57" s="11">
        <f>IF($E57="","",$E57-N($F57))</f>
        <v/>
      </c>
      <c r="I57" s="17">
        <f>IF($E57="","",Settings!$B$3-$C57)</f>
        <v/>
      </c>
      <c r="J57" s="17">
        <f>IF($E57="","",MAX(0,Settings!$B$3-$D57))</f>
        <v/>
      </c>
      <c r="K57" s="17">
        <f>IF($E57="","",IF($J57=0,"Current",IF($J57&lt;=30,"1 to 30",IF($J57&lt;=60,"31 to 60",IF($J57&lt;=90,"61 to 90","Over 90")))))</f>
        <v/>
      </c>
      <c r="L57" s="11">
        <f>IF($E57="","",IF($K57="Current",$H57,0))</f>
        <v/>
      </c>
      <c r="M57" s="11">
        <f>IF($E57="","",IF($K57="1 to 30",$H57,0))</f>
        <v/>
      </c>
      <c r="N57" s="11">
        <f>IF($E57="","",IF($K57="31 to 60",$H57,0))</f>
        <v/>
      </c>
      <c r="O57" s="11">
        <f>IF($E57="","",IF($K57="61 to 90",$H57,0))</f>
        <v/>
      </c>
      <c r="P57" s="11">
        <f>IF($E57="","",IF($K57="Over 90",$H57,0))</f>
        <v/>
      </c>
      <c r="Q57" s="17">
        <f>IF($E57="","",IF($I57&gt;Settings!$B$4,"Yes","No"))</f>
        <v/>
      </c>
    </row>
    <row r="58">
      <c r="A58" s="10" t="n"/>
      <c r="B58" s="10" t="n"/>
      <c r="C58" s="6" t="n"/>
      <c r="D58" s="6" t="n"/>
      <c r="E58" s="16" t="n"/>
      <c r="F58" s="16" t="n"/>
      <c r="G58" s="10" t="n"/>
      <c r="H58" s="11">
        <f>IF($E58="","",$E58-N($F58))</f>
        <v/>
      </c>
      <c r="I58" s="17">
        <f>IF($E58="","",Settings!$B$3-$C58)</f>
        <v/>
      </c>
      <c r="J58" s="17">
        <f>IF($E58="","",MAX(0,Settings!$B$3-$D58))</f>
        <v/>
      </c>
      <c r="K58" s="17">
        <f>IF($E58="","",IF($J58=0,"Current",IF($J58&lt;=30,"1 to 30",IF($J58&lt;=60,"31 to 60",IF($J58&lt;=90,"61 to 90","Over 90")))))</f>
        <v/>
      </c>
      <c r="L58" s="11">
        <f>IF($E58="","",IF($K58="Current",$H58,0))</f>
        <v/>
      </c>
      <c r="M58" s="11">
        <f>IF($E58="","",IF($K58="1 to 30",$H58,0))</f>
        <v/>
      </c>
      <c r="N58" s="11">
        <f>IF($E58="","",IF($K58="31 to 60",$H58,0))</f>
        <v/>
      </c>
      <c r="O58" s="11">
        <f>IF($E58="","",IF($K58="61 to 90",$H58,0))</f>
        <v/>
      </c>
      <c r="P58" s="11">
        <f>IF($E58="","",IF($K58="Over 90",$H58,0))</f>
        <v/>
      </c>
      <c r="Q58" s="17">
        <f>IF($E58="","",IF($I58&gt;Settings!$B$4,"Yes","No"))</f>
        <v/>
      </c>
    </row>
    <row r="59">
      <c r="A59" s="10" t="n"/>
      <c r="B59" s="10" t="n"/>
      <c r="C59" s="6" t="n"/>
      <c r="D59" s="6" t="n"/>
      <c r="E59" s="16" t="n"/>
      <c r="F59" s="16" t="n"/>
      <c r="G59" s="10" t="n"/>
      <c r="H59" s="11">
        <f>IF($E59="","",$E59-N($F59))</f>
        <v/>
      </c>
      <c r="I59" s="17">
        <f>IF($E59="","",Settings!$B$3-$C59)</f>
        <v/>
      </c>
      <c r="J59" s="17">
        <f>IF($E59="","",MAX(0,Settings!$B$3-$D59))</f>
        <v/>
      </c>
      <c r="K59" s="17">
        <f>IF($E59="","",IF($J59=0,"Current",IF($J59&lt;=30,"1 to 30",IF($J59&lt;=60,"31 to 60",IF($J59&lt;=90,"61 to 90","Over 90")))))</f>
        <v/>
      </c>
      <c r="L59" s="11">
        <f>IF($E59="","",IF($K59="Current",$H59,0))</f>
        <v/>
      </c>
      <c r="M59" s="11">
        <f>IF($E59="","",IF($K59="1 to 30",$H59,0))</f>
        <v/>
      </c>
      <c r="N59" s="11">
        <f>IF($E59="","",IF($K59="31 to 60",$H59,0))</f>
        <v/>
      </c>
      <c r="O59" s="11">
        <f>IF($E59="","",IF($K59="61 to 90",$H59,0))</f>
        <v/>
      </c>
      <c r="P59" s="11">
        <f>IF($E59="","",IF($K59="Over 90",$H59,0))</f>
        <v/>
      </c>
      <c r="Q59" s="17">
        <f>IF($E59="","",IF($I59&gt;Settings!$B$4,"Yes","No"))</f>
        <v/>
      </c>
    </row>
    <row r="60">
      <c r="A60" s="10" t="n"/>
      <c r="B60" s="10" t="n"/>
      <c r="C60" s="6" t="n"/>
      <c r="D60" s="6" t="n"/>
      <c r="E60" s="16" t="n"/>
      <c r="F60" s="16" t="n"/>
      <c r="G60" s="10" t="n"/>
      <c r="H60" s="11">
        <f>IF($E60="","",$E60-N($F60))</f>
        <v/>
      </c>
      <c r="I60" s="17">
        <f>IF($E60="","",Settings!$B$3-$C60)</f>
        <v/>
      </c>
      <c r="J60" s="17">
        <f>IF($E60="","",MAX(0,Settings!$B$3-$D60))</f>
        <v/>
      </c>
      <c r="K60" s="17">
        <f>IF($E60="","",IF($J60=0,"Current",IF($J60&lt;=30,"1 to 30",IF($J60&lt;=60,"31 to 60",IF($J60&lt;=90,"61 to 90","Over 90")))))</f>
        <v/>
      </c>
      <c r="L60" s="11">
        <f>IF($E60="","",IF($K60="Current",$H60,0))</f>
        <v/>
      </c>
      <c r="M60" s="11">
        <f>IF($E60="","",IF($K60="1 to 30",$H60,0))</f>
        <v/>
      </c>
      <c r="N60" s="11">
        <f>IF($E60="","",IF($K60="31 to 60",$H60,0))</f>
        <v/>
      </c>
      <c r="O60" s="11">
        <f>IF($E60="","",IF($K60="61 to 90",$H60,0))</f>
        <v/>
      </c>
      <c r="P60" s="11">
        <f>IF($E60="","",IF($K60="Over 90",$H60,0))</f>
        <v/>
      </c>
      <c r="Q60" s="17">
        <f>IF($E60="","",IF($I60&gt;Settings!$B$4,"Yes","No"))</f>
        <v/>
      </c>
    </row>
    <row r="61">
      <c r="A61" s="10" t="n"/>
      <c r="B61" s="10" t="n"/>
      <c r="C61" s="6" t="n"/>
      <c r="D61" s="6" t="n"/>
      <c r="E61" s="16" t="n"/>
      <c r="F61" s="16" t="n"/>
      <c r="G61" s="10" t="n"/>
      <c r="H61" s="11">
        <f>IF($E61="","",$E61-N($F61))</f>
        <v/>
      </c>
      <c r="I61" s="17">
        <f>IF($E61="","",Settings!$B$3-$C61)</f>
        <v/>
      </c>
      <c r="J61" s="17">
        <f>IF($E61="","",MAX(0,Settings!$B$3-$D61))</f>
        <v/>
      </c>
      <c r="K61" s="17">
        <f>IF($E61="","",IF($J61=0,"Current",IF($J61&lt;=30,"1 to 30",IF($J61&lt;=60,"31 to 60",IF($J61&lt;=90,"61 to 90","Over 90")))))</f>
        <v/>
      </c>
      <c r="L61" s="11">
        <f>IF($E61="","",IF($K61="Current",$H61,0))</f>
        <v/>
      </c>
      <c r="M61" s="11">
        <f>IF($E61="","",IF($K61="1 to 30",$H61,0))</f>
        <v/>
      </c>
      <c r="N61" s="11">
        <f>IF($E61="","",IF($K61="31 to 60",$H61,0))</f>
        <v/>
      </c>
      <c r="O61" s="11">
        <f>IF($E61="","",IF($K61="61 to 90",$H61,0))</f>
        <v/>
      </c>
      <c r="P61" s="11">
        <f>IF($E61="","",IF($K61="Over 90",$H61,0))</f>
        <v/>
      </c>
      <c r="Q61" s="17">
        <f>IF($E61="","",IF($I61&gt;Settings!$B$4,"Yes","No"))</f>
        <v/>
      </c>
    </row>
    <row r="62">
      <c r="A62" s="10" t="n"/>
      <c r="B62" s="10" t="n"/>
      <c r="C62" s="6" t="n"/>
      <c r="D62" s="6" t="n"/>
      <c r="E62" s="16" t="n"/>
      <c r="F62" s="16" t="n"/>
      <c r="G62" s="10" t="n"/>
      <c r="H62" s="11">
        <f>IF($E62="","",$E62-N($F62))</f>
        <v/>
      </c>
      <c r="I62" s="17">
        <f>IF($E62="","",Settings!$B$3-$C62)</f>
        <v/>
      </c>
      <c r="J62" s="17">
        <f>IF($E62="","",MAX(0,Settings!$B$3-$D62))</f>
        <v/>
      </c>
      <c r="K62" s="17">
        <f>IF($E62="","",IF($J62=0,"Current",IF($J62&lt;=30,"1 to 30",IF($J62&lt;=60,"31 to 60",IF($J62&lt;=90,"61 to 90","Over 90")))))</f>
        <v/>
      </c>
      <c r="L62" s="11">
        <f>IF($E62="","",IF($K62="Current",$H62,0))</f>
        <v/>
      </c>
      <c r="M62" s="11">
        <f>IF($E62="","",IF($K62="1 to 30",$H62,0))</f>
        <v/>
      </c>
      <c r="N62" s="11">
        <f>IF($E62="","",IF($K62="31 to 60",$H62,0))</f>
        <v/>
      </c>
      <c r="O62" s="11">
        <f>IF($E62="","",IF($K62="61 to 90",$H62,0))</f>
        <v/>
      </c>
      <c r="P62" s="11">
        <f>IF($E62="","",IF($K62="Over 90",$H62,0))</f>
        <v/>
      </c>
      <c r="Q62" s="17">
        <f>IF($E62="","",IF($I62&gt;Settings!$B$4,"Yes","No"))</f>
        <v/>
      </c>
    </row>
    <row r="63">
      <c r="A63" s="10" t="n"/>
      <c r="B63" s="10" t="n"/>
      <c r="C63" s="6" t="n"/>
      <c r="D63" s="6" t="n"/>
      <c r="E63" s="16" t="n"/>
      <c r="F63" s="16" t="n"/>
      <c r="G63" s="10" t="n"/>
      <c r="H63" s="11">
        <f>IF($E63="","",$E63-N($F63))</f>
        <v/>
      </c>
      <c r="I63" s="17">
        <f>IF($E63="","",Settings!$B$3-$C63)</f>
        <v/>
      </c>
      <c r="J63" s="17">
        <f>IF($E63="","",MAX(0,Settings!$B$3-$D63))</f>
        <v/>
      </c>
      <c r="K63" s="17">
        <f>IF($E63="","",IF($J63=0,"Current",IF($J63&lt;=30,"1 to 30",IF($J63&lt;=60,"31 to 60",IF($J63&lt;=90,"61 to 90","Over 90")))))</f>
        <v/>
      </c>
      <c r="L63" s="11">
        <f>IF($E63="","",IF($K63="Current",$H63,0))</f>
        <v/>
      </c>
      <c r="M63" s="11">
        <f>IF($E63="","",IF($K63="1 to 30",$H63,0))</f>
        <v/>
      </c>
      <c r="N63" s="11">
        <f>IF($E63="","",IF($K63="31 to 60",$H63,0))</f>
        <v/>
      </c>
      <c r="O63" s="11">
        <f>IF($E63="","",IF($K63="61 to 90",$H63,0))</f>
        <v/>
      </c>
      <c r="P63" s="11">
        <f>IF($E63="","",IF($K63="Over 90",$H63,0))</f>
        <v/>
      </c>
      <c r="Q63" s="17">
        <f>IF($E63="","",IF($I63&gt;Settings!$B$4,"Yes","No"))</f>
        <v/>
      </c>
    </row>
    <row r="64">
      <c r="A64" s="10" t="n"/>
      <c r="B64" s="10" t="n"/>
      <c r="C64" s="6" t="n"/>
      <c r="D64" s="6" t="n"/>
      <c r="E64" s="16" t="n"/>
      <c r="F64" s="16" t="n"/>
      <c r="G64" s="10" t="n"/>
      <c r="H64" s="11">
        <f>IF($E64="","",$E64-N($F64))</f>
        <v/>
      </c>
      <c r="I64" s="17">
        <f>IF($E64="","",Settings!$B$3-$C64)</f>
        <v/>
      </c>
      <c r="J64" s="17">
        <f>IF($E64="","",MAX(0,Settings!$B$3-$D64))</f>
        <v/>
      </c>
      <c r="K64" s="17">
        <f>IF($E64="","",IF($J64=0,"Current",IF($J64&lt;=30,"1 to 30",IF($J64&lt;=60,"31 to 60",IF($J64&lt;=90,"61 to 90","Over 90")))))</f>
        <v/>
      </c>
      <c r="L64" s="11">
        <f>IF($E64="","",IF($K64="Current",$H64,0))</f>
        <v/>
      </c>
      <c r="M64" s="11">
        <f>IF($E64="","",IF($K64="1 to 30",$H64,0))</f>
        <v/>
      </c>
      <c r="N64" s="11">
        <f>IF($E64="","",IF($K64="31 to 60",$H64,0))</f>
        <v/>
      </c>
      <c r="O64" s="11">
        <f>IF($E64="","",IF($K64="61 to 90",$H64,0))</f>
        <v/>
      </c>
      <c r="P64" s="11">
        <f>IF($E64="","",IF($K64="Over 90",$H64,0))</f>
        <v/>
      </c>
      <c r="Q64" s="17">
        <f>IF($E64="","",IF($I64&gt;Settings!$B$4,"Yes","No"))</f>
        <v/>
      </c>
    </row>
    <row r="65">
      <c r="A65" s="10" t="n"/>
      <c r="B65" s="10" t="n"/>
      <c r="C65" s="6" t="n"/>
      <c r="D65" s="6" t="n"/>
      <c r="E65" s="16" t="n"/>
      <c r="F65" s="16" t="n"/>
      <c r="G65" s="10" t="n"/>
      <c r="H65" s="11">
        <f>IF($E65="","",$E65-N($F65))</f>
        <v/>
      </c>
      <c r="I65" s="17">
        <f>IF($E65="","",Settings!$B$3-$C65)</f>
        <v/>
      </c>
      <c r="J65" s="17">
        <f>IF($E65="","",MAX(0,Settings!$B$3-$D65))</f>
        <v/>
      </c>
      <c r="K65" s="17">
        <f>IF($E65="","",IF($J65=0,"Current",IF($J65&lt;=30,"1 to 30",IF($J65&lt;=60,"31 to 60",IF($J65&lt;=90,"61 to 90","Over 90")))))</f>
        <v/>
      </c>
      <c r="L65" s="11">
        <f>IF($E65="","",IF($K65="Current",$H65,0))</f>
        <v/>
      </c>
      <c r="M65" s="11">
        <f>IF($E65="","",IF($K65="1 to 30",$H65,0))</f>
        <v/>
      </c>
      <c r="N65" s="11">
        <f>IF($E65="","",IF($K65="31 to 60",$H65,0))</f>
        <v/>
      </c>
      <c r="O65" s="11">
        <f>IF($E65="","",IF($K65="61 to 90",$H65,0))</f>
        <v/>
      </c>
      <c r="P65" s="11">
        <f>IF($E65="","",IF($K65="Over 90",$H65,0))</f>
        <v/>
      </c>
      <c r="Q65" s="17">
        <f>IF($E65="","",IF($I65&gt;Settings!$B$4,"Yes","No"))</f>
        <v/>
      </c>
    </row>
    <row r="66">
      <c r="A66" s="10" t="n"/>
      <c r="B66" s="10" t="n"/>
      <c r="C66" s="6" t="n"/>
      <c r="D66" s="6" t="n"/>
      <c r="E66" s="16" t="n"/>
      <c r="F66" s="16" t="n"/>
      <c r="G66" s="10" t="n"/>
      <c r="H66" s="11">
        <f>IF($E66="","",$E66-N($F66))</f>
        <v/>
      </c>
      <c r="I66" s="17">
        <f>IF($E66="","",Settings!$B$3-$C66)</f>
        <v/>
      </c>
      <c r="J66" s="17">
        <f>IF($E66="","",MAX(0,Settings!$B$3-$D66))</f>
        <v/>
      </c>
      <c r="K66" s="17">
        <f>IF($E66="","",IF($J66=0,"Current",IF($J66&lt;=30,"1 to 30",IF($J66&lt;=60,"31 to 60",IF($J66&lt;=90,"61 to 90","Over 90")))))</f>
        <v/>
      </c>
      <c r="L66" s="11">
        <f>IF($E66="","",IF($K66="Current",$H66,0))</f>
        <v/>
      </c>
      <c r="M66" s="11">
        <f>IF($E66="","",IF($K66="1 to 30",$H66,0))</f>
        <v/>
      </c>
      <c r="N66" s="11">
        <f>IF($E66="","",IF($K66="31 to 60",$H66,0))</f>
        <v/>
      </c>
      <c r="O66" s="11">
        <f>IF($E66="","",IF($K66="61 to 90",$H66,0))</f>
        <v/>
      </c>
      <c r="P66" s="11">
        <f>IF($E66="","",IF($K66="Over 90",$H66,0))</f>
        <v/>
      </c>
      <c r="Q66" s="17">
        <f>IF($E66="","",IF($I66&gt;Settings!$B$4,"Yes","No"))</f>
        <v/>
      </c>
    </row>
    <row r="67">
      <c r="A67" s="10" t="n"/>
      <c r="B67" s="10" t="n"/>
      <c r="C67" s="6" t="n"/>
      <c r="D67" s="6" t="n"/>
      <c r="E67" s="16" t="n"/>
      <c r="F67" s="16" t="n"/>
      <c r="G67" s="10" t="n"/>
      <c r="H67" s="11">
        <f>IF($E67="","",$E67-N($F67))</f>
        <v/>
      </c>
      <c r="I67" s="17">
        <f>IF($E67="","",Settings!$B$3-$C67)</f>
        <v/>
      </c>
      <c r="J67" s="17">
        <f>IF($E67="","",MAX(0,Settings!$B$3-$D67))</f>
        <v/>
      </c>
      <c r="K67" s="17">
        <f>IF($E67="","",IF($J67=0,"Current",IF($J67&lt;=30,"1 to 30",IF($J67&lt;=60,"31 to 60",IF($J67&lt;=90,"61 to 90","Over 90")))))</f>
        <v/>
      </c>
      <c r="L67" s="11">
        <f>IF($E67="","",IF($K67="Current",$H67,0))</f>
        <v/>
      </c>
      <c r="M67" s="11">
        <f>IF($E67="","",IF($K67="1 to 30",$H67,0))</f>
        <v/>
      </c>
      <c r="N67" s="11">
        <f>IF($E67="","",IF($K67="31 to 60",$H67,0))</f>
        <v/>
      </c>
      <c r="O67" s="11">
        <f>IF($E67="","",IF($K67="61 to 90",$H67,0))</f>
        <v/>
      </c>
      <c r="P67" s="11">
        <f>IF($E67="","",IF($K67="Over 90",$H67,0))</f>
        <v/>
      </c>
      <c r="Q67" s="17">
        <f>IF($E67="","",IF($I67&gt;Settings!$B$4,"Yes","No"))</f>
        <v/>
      </c>
    </row>
    <row r="68">
      <c r="A68" s="10" t="n"/>
      <c r="B68" s="10" t="n"/>
      <c r="C68" s="6" t="n"/>
      <c r="D68" s="6" t="n"/>
      <c r="E68" s="16" t="n"/>
      <c r="F68" s="16" t="n"/>
      <c r="G68" s="10" t="n"/>
      <c r="H68" s="11">
        <f>IF($E68="","",$E68-N($F68))</f>
        <v/>
      </c>
      <c r="I68" s="17">
        <f>IF($E68="","",Settings!$B$3-$C68)</f>
        <v/>
      </c>
      <c r="J68" s="17">
        <f>IF($E68="","",MAX(0,Settings!$B$3-$D68))</f>
        <v/>
      </c>
      <c r="K68" s="17">
        <f>IF($E68="","",IF($J68=0,"Current",IF($J68&lt;=30,"1 to 30",IF($J68&lt;=60,"31 to 60",IF($J68&lt;=90,"61 to 90","Over 90")))))</f>
        <v/>
      </c>
      <c r="L68" s="11">
        <f>IF($E68="","",IF($K68="Current",$H68,0))</f>
        <v/>
      </c>
      <c r="M68" s="11">
        <f>IF($E68="","",IF($K68="1 to 30",$H68,0))</f>
        <v/>
      </c>
      <c r="N68" s="11">
        <f>IF($E68="","",IF($K68="31 to 60",$H68,0))</f>
        <v/>
      </c>
      <c r="O68" s="11">
        <f>IF($E68="","",IF($K68="61 to 90",$H68,0))</f>
        <v/>
      </c>
      <c r="P68" s="11">
        <f>IF($E68="","",IF($K68="Over 90",$H68,0))</f>
        <v/>
      </c>
      <c r="Q68" s="17">
        <f>IF($E68="","",IF($I68&gt;Settings!$B$4,"Yes","No"))</f>
        <v/>
      </c>
    </row>
    <row r="69">
      <c r="A69" s="10" t="n"/>
      <c r="B69" s="10" t="n"/>
      <c r="C69" s="6" t="n"/>
      <c r="D69" s="6" t="n"/>
      <c r="E69" s="16" t="n"/>
      <c r="F69" s="16" t="n"/>
      <c r="G69" s="10" t="n"/>
      <c r="H69" s="11">
        <f>IF($E69="","",$E69-N($F69))</f>
        <v/>
      </c>
      <c r="I69" s="17">
        <f>IF($E69="","",Settings!$B$3-$C69)</f>
        <v/>
      </c>
      <c r="J69" s="17">
        <f>IF($E69="","",MAX(0,Settings!$B$3-$D69))</f>
        <v/>
      </c>
      <c r="K69" s="17">
        <f>IF($E69="","",IF($J69=0,"Current",IF($J69&lt;=30,"1 to 30",IF($J69&lt;=60,"31 to 60",IF($J69&lt;=90,"61 to 90","Over 90")))))</f>
        <v/>
      </c>
      <c r="L69" s="11">
        <f>IF($E69="","",IF($K69="Current",$H69,0))</f>
        <v/>
      </c>
      <c r="M69" s="11">
        <f>IF($E69="","",IF($K69="1 to 30",$H69,0))</f>
        <v/>
      </c>
      <c r="N69" s="11">
        <f>IF($E69="","",IF($K69="31 to 60",$H69,0))</f>
        <v/>
      </c>
      <c r="O69" s="11">
        <f>IF($E69="","",IF($K69="61 to 90",$H69,0))</f>
        <v/>
      </c>
      <c r="P69" s="11">
        <f>IF($E69="","",IF($K69="Over 90",$H69,0))</f>
        <v/>
      </c>
      <c r="Q69" s="17">
        <f>IF($E69="","",IF($I69&gt;Settings!$B$4,"Yes","No"))</f>
        <v/>
      </c>
    </row>
    <row r="70">
      <c r="A70" s="10" t="n"/>
      <c r="B70" s="10" t="n"/>
      <c r="C70" s="6" t="n"/>
      <c r="D70" s="6" t="n"/>
      <c r="E70" s="16" t="n"/>
      <c r="F70" s="16" t="n"/>
      <c r="G70" s="10" t="n"/>
      <c r="H70" s="11">
        <f>IF($E70="","",$E70-N($F70))</f>
        <v/>
      </c>
      <c r="I70" s="17">
        <f>IF($E70="","",Settings!$B$3-$C70)</f>
        <v/>
      </c>
      <c r="J70" s="17">
        <f>IF($E70="","",MAX(0,Settings!$B$3-$D70))</f>
        <v/>
      </c>
      <c r="K70" s="17">
        <f>IF($E70="","",IF($J70=0,"Current",IF($J70&lt;=30,"1 to 30",IF($J70&lt;=60,"31 to 60",IF($J70&lt;=90,"61 to 90","Over 90")))))</f>
        <v/>
      </c>
      <c r="L70" s="11">
        <f>IF($E70="","",IF($K70="Current",$H70,0))</f>
        <v/>
      </c>
      <c r="M70" s="11">
        <f>IF($E70="","",IF($K70="1 to 30",$H70,0))</f>
        <v/>
      </c>
      <c r="N70" s="11">
        <f>IF($E70="","",IF($K70="31 to 60",$H70,0))</f>
        <v/>
      </c>
      <c r="O70" s="11">
        <f>IF($E70="","",IF($K70="61 to 90",$H70,0))</f>
        <v/>
      </c>
      <c r="P70" s="11">
        <f>IF($E70="","",IF($K70="Over 90",$H70,0))</f>
        <v/>
      </c>
      <c r="Q70" s="17">
        <f>IF($E70="","",IF($I70&gt;Settings!$B$4,"Yes","No"))</f>
        <v/>
      </c>
    </row>
    <row r="71">
      <c r="A71" s="10" t="n"/>
      <c r="B71" s="10" t="n"/>
      <c r="C71" s="6" t="n"/>
      <c r="D71" s="6" t="n"/>
      <c r="E71" s="16" t="n"/>
      <c r="F71" s="16" t="n"/>
      <c r="G71" s="10" t="n"/>
      <c r="H71" s="11">
        <f>IF($E71="","",$E71-N($F71))</f>
        <v/>
      </c>
      <c r="I71" s="17">
        <f>IF($E71="","",Settings!$B$3-$C71)</f>
        <v/>
      </c>
      <c r="J71" s="17">
        <f>IF($E71="","",MAX(0,Settings!$B$3-$D71))</f>
        <v/>
      </c>
      <c r="K71" s="17">
        <f>IF($E71="","",IF($J71=0,"Current",IF($J71&lt;=30,"1 to 30",IF($J71&lt;=60,"31 to 60",IF($J71&lt;=90,"61 to 90","Over 90")))))</f>
        <v/>
      </c>
      <c r="L71" s="11">
        <f>IF($E71="","",IF($K71="Current",$H71,0))</f>
        <v/>
      </c>
      <c r="M71" s="11">
        <f>IF($E71="","",IF($K71="1 to 30",$H71,0))</f>
        <v/>
      </c>
      <c r="N71" s="11">
        <f>IF($E71="","",IF($K71="31 to 60",$H71,0))</f>
        <v/>
      </c>
      <c r="O71" s="11">
        <f>IF($E71="","",IF($K71="61 to 90",$H71,0))</f>
        <v/>
      </c>
      <c r="P71" s="11">
        <f>IF($E71="","",IF($K71="Over 90",$H71,0))</f>
        <v/>
      </c>
      <c r="Q71" s="17">
        <f>IF($E71="","",IF($I71&gt;Settings!$B$4,"Yes","No"))</f>
        <v/>
      </c>
    </row>
    <row r="72">
      <c r="A72" s="10" t="n"/>
      <c r="B72" s="10" t="n"/>
      <c r="C72" s="6" t="n"/>
      <c r="D72" s="6" t="n"/>
      <c r="E72" s="16" t="n"/>
      <c r="F72" s="16" t="n"/>
      <c r="G72" s="10" t="n"/>
      <c r="H72" s="11">
        <f>IF($E72="","",$E72-N($F72))</f>
        <v/>
      </c>
      <c r="I72" s="17">
        <f>IF($E72="","",Settings!$B$3-$C72)</f>
        <v/>
      </c>
      <c r="J72" s="17">
        <f>IF($E72="","",MAX(0,Settings!$B$3-$D72))</f>
        <v/>
      </c>
      <c r="K72" s="17">
        <f>IF($E72="","",IF($J72=0,"Current",IF($J72&lt;=30,"1 to 30",IF($J72&lt;=60,"31 to 60",IF($J72&lt;=90,"61 to 90","Over 90")))))</f>
        <v/>
      </c>
      <c r="L72" s="11">
        <f>IF($E72="","",IF($K72="Current",$H72,0))</f>
        <v/>
      </c>
      <c r="M72" s="11">
        <f>IF($E72="","",IF($K72="1 to 30",$H72,0))</f>
        <v/>
      </c>
      <c r="N72" s="11">
        <f>IF($E72="","",IF($K72="31 to 60",$H72,0))</f>
        <v/>
      </c>
      <c r="O72" s="11">
        <f>IF($E72="","",IF($K72="61 to 90",$H72,0))</f>
        <v/>
      </c>
      <c r="P72" s="11">
        <f>IF($E72="","",IF($K72="Over 90",$H72,0))</f>
        <v/>
      </c>
      <c r="Q72" s="17">
        <f>IF($E72="","",IF($I72&gt;Settings!$B$4,"Yes","No"))</f>
        <v/>
      </c>
    </row>
    <row r="73">
      <c r="A73" s="10" t="n"/>
      <c r="B73" s="10" t="n"/>
      <c r="C73" s="6" t="n"/>
      <c r="D73" s="6" t="n"/>
      <c r="E73" s="16" t="n"/>
      <c r="F73" s="16" t="n"/>
      <c r="G73" s="10" t="n"/>
      <c r="H73" s="11">
        <f>IF($E73="","",$E73-N($F73))</f>
        <v/>
      </c>
      <c r="I73" s="17">
        <f>IF($E73="","",Settings!$B$3-$C73)</f>
        <v/>
      </c>
      <c r="J73" s="17">
        <f>IF($E73="","",MAX(0,Settings!$B$3-$D73))</f>
        <v/>
      </c>
      <c r="K73" s="17">
        <f>IF($E73="","",IF($J73=0,"Current",IF($J73&lt;=30,"1 to 30",IF($J73&lt;=60,"31 to 60",IF($J73&lt;=90,"61 to 90","Over 90")))))</f>
        <v/>
      </c>
      <c r="L73" s="11">
        <f>IF($E73="","",IF($K73="Current",$H73,0))</f>
        <v/>
      </c>
      <c r="M73" s="11">
        <f>IF($E73="","",IF($K73="1 to 30",$H73,0))</f>
        <v/>
      </c>
      <c r="N73" s="11">
        <f>IF($E73="","",IF($K73="31 to 60",$H73,0))</f>
        <v/>
      </c>
      <c r="O73" s="11">
        <f>IF($E73="","",IF($K73="61 to 90",$H73,0))</f>
        <v/>
      </c>
      <c r="P73" s="11">
        <f>IF($E73="","",IF($K73="Over 90",$H73,0))</f>
        <v/>
      </c>
      <c r="Q73" s="17">
        <f>IF($E73="","",IF($I73&gt;Settings!$B$4,"Yes","No"))</f>
        <v/>
      </c>
    </row>
    <row r="74">
      <c r="A74" s="10" t="n"/>
      <c r="B74" s="10" t="n"/>
      <c r="C74" s="6" t="n"/>
      <c r="D74" s="6" t="n"/>
      <c r="E74" s="16" t="n"/>
      <c r="F74" s="16" t="n"/>
      <c r="G74" s="10" t="n"/>
      <c r="H74" s="11">
        <f>IF($E74="","",$E74-N($F74))</f>
        <v/>
      </c>
      <c r="I74" s="17">
        <f>IF($E74="","",Settings!$B$3-$C74)</f>
        <v/>
      </c>
      <c r="J74" s="17">
        <f>IF($E74="","",MAX(0,Settings!$B$3-$D74))</f>
        <v/>
      </c>
      <c r="K74" s="17">
        <f>IF($E74="","",IF($J74=0,"Current",IF($J74&lt;=30,"1 to 30",IF($J74&lt;=60,"31 to 60",IF($J74&lt;=90,"61 to 90","Over 90")))))</f>
        <v/>
      </c>
      <c r="L74" s="11">
        <f>IF($E74="","",IF($K74="Current",$H74,0))</f>
        <v/>
      </c>
      <c r="M74" s="11">
        <f>IF($E74="","",IF($K74="1 to 30",$H74,0))</f>
        <v/>
      </c>
      <c r="N74" s="11">
        <f>IF($E74="","",IF($K74="31 to 60",$H74,0))</f>
        <v/>
      </c>
      <c r="O74" s="11">
        <f>IF($E74="","",IF($K74="61 to 90",$H74,0))</f>
        <v/>
      </c>
      <c r="P74" s="11">
        <f>IF($E74="","",IF($K74="Over 90",$H74,0))</f>
        <v/>
      </c>
      <c r="Q74" s="17">
        <f>IF($E74="","",IF($I74&gt;Settings!$B$4,"Yes","No"))</f>
        <v/>
      </c>
    </row>
    <row r="75">
      <c r="A75" s="10" t="n"/>
      <c r="B75" s="10" t="n"/>
      <c r="C75" s="6" t="n"/>
      <c r="D75" s="6" t="n"/>
      <c r="E75" s="16" t="n"/>
      <c r="F75" s="16" t="n"/>
      <c r="G75" s="10" t="n"/>
      <c r="H75" s="11">
        <f>IF($E75="","",$E75-N($F75))</f>
        <v/>
      </c>
      <c r="I75" s="17">
        <f>IF($E75="","",Settings!$B$3-$C75)</f>
        <v/>
      </c>
      <c r="J75" s="17">
        <f>IF($E75="","",MAX(0,Settings!$B$3-$D75))</f>
        <v/>
      </c>
      <c r="K75" s="17">
        <f>IF($E75="","",IF($J75=0,"Current",IF($J75&lt;=30,"1 to 30",IF($J75&lt;=60,"31 to 60",IF($J75&lt;=90,"61 to 90","Over 90")))))</f>
        <v/>
      </c>
      <c r="L75" s="11">
        <f>IF($E75="","",IF($K75="Current",$H75,0))</f>
        <v/>
      </c>
      <c r="M75" s="11">
        <f>IF($E75="","",IF($K75="1 to 30",$H75,0))</f>
        <v/>
      </c>
      <c r="N75" s="11">
        <f>IF($E75="","",IF($K75="31 to 60",$H75,0))</f>
        <v/>
      </c>
      <c r="O75" s="11">
        <f>IF($E75="","",IF($K75="61 to 90",$H75,0))</f>
        <v/>
      </c>
      <c r="P75" s="11">
        <f>IF($E75="","",IF($K75="Over 90",$H75,0))</f>
        <v/>
      </c>
      <c r="Q75" s="17">
        <f>IF($E75="","",IF($I75&gt;Settings!$B$4,"Yes","No"))</f>
        <v/>
      </c>
    </row>
    <row r="76">
      <c r="A76" s="10" t="n"/>
      <c r="B76" s="10" t="n"/>
      <c r="C76" s="6" t="n"/>
      <c r="D76" s="6" t="n"/>
      <c r="E76" s="16" t="n"/>
      <c r="F76" s="16" t="n"/>
      <c r="G76" s="10" t="n"/>
      <c r="H76" s="11">
        <f>IF($E76="","",$E76-N($F76))</f>
        <v/>
      </c>
      <c r="I76" s="17">
        <f>IF($E76="","",Settings!$B$3-$C76)</f>
        <v/>
      </c>
      <c r="J76" s="17">
        <f>IF($E76="","",MAX(0,Settings!$B$3-$D76))</f>
        <v/>
      </c>
      <c r="K76" s="17">
        <f>IF($E76="","",IF($J76=0,"Current",IF($J76&lt;=30,"1 to 30",IF($J76&lt;=60,"31 to 60",IF($J76&lt;=90,"61 to 90","Over 90")))))</f>
        <v/>
      </c>
      <c r="L76" s="11">
        <f>IF($E76="","",IF($K76="Current",$H76,0))</f>
        <v/>
      </c>
      <c r="M76" s="11">
        <f>IF($E76="","",IF($K76="1 to 30",$H76,0))</f>
        <v/>
      </c>
      <c r="N76" s="11">
        <f>IF($E76="","",IF($K76="31 to 60",$H76,0))</f>
        <v/>
      </c>
      <c r="O76" s="11">
        <f>IF($E76="","",IF($K76="61 to 90",$H76,0))</f>
        <v/>
      </c>
      <c r="P76" s="11">
        <f>IF($E76="","",IF($K76="Over 90",$H76,0))</f>
        <v/>
      </c>
      <c r="Q76" s="17">
        <f>IF($E76="","",IF($I76&gt;Settings!$B$4,"Yes","No"))</f>
        <v/>
      </c>
    </row>
    <row r="77">
      <c r="A77" s="10" t="n"/>
      <c r="B77" s="10" t="n"/>
      <c r="C77" s="6" t="n"/>
      <c r="D77" s="6" t="n"/>
      <c r="E77" s="16" t="n"/>
      <c r="F77" s="16" t="n"/>
      <c r="G77" s="10" t="n"/>
      <c r="H77" s="11">
        <f>IF($E77="","",$E77-N($F77))</f>
        <v/>
      </c>
      <c r="I77" s="17">
        <f>IF($E77="","",Settings!$B$3-$C77)</f>
        <v/>
      </c>
      <c r="J77" s="17">
        <f>IF($E77="","",MAX(0,Settings!$B$3-$D77))</f>
        <v/>
      </c>
      <c r="K77" s="17">
        <f>IF($E77="","",IF($J77=0,"Current",IF($J77&lt;=30,"1 to 30",IF($J77&lt;=60,"31 to 60",IF($J77&lt;=90,"61 to 90","Over 90")))))</f>
        <v/>
      </c>
      <c r="L77" s="11">
        <f>IF($E77="","",IF($K77="Current",$H77,0))</f>
        <v/>
      </c>
      <c r="M77" s="11">
        <f>IF($E77="","",IF($K77="1 to 30",$H77,0))</f>
        <v/>
      </c>
      <c r="N77" s="11">
        <f>IF($E77="","",IF($K77="31 to 60",$H77,0))</f>
        <v/>
      </c>
      <c r="O77" s="11">
        <f>IF($E77="","",IF($K77="61 to 90",$H77,0))</f>
        <v/>
      </c>
      <c r="P77" s="11">
        <f>IF($E77="","",IF($K77="Over 90",$H77,0))</f>
        <v/>
      </c>
      <c r="Q77" s="17">
        <f>IF($E77="","",IF($I77&gt;Settings!$B$4,"Yes","No"))</f>
        <v/>
      </c>
    </row>
    <row r="78">
      <c r="A78" s="10" t="n"/>
      <c r="B78" s="10" t="n"/>
      <c r="C78" s="6" t="n"/>
      <c r="D78" s="6" t="n"/>
      <c r="E78" s="16" t="n"/>
      <c r="F78" s="16" t="n"/>
      <c r="G78" s="10" t="n"/>
      <c r="H78" s="11">
        <f>IF($E78="","",$E78-N($F78))</f>
        <v/>
      </c>
      <c r="I78" s="17">
        <f>IF($E78="","",Settings!$B$3-$C78)</f>
        <v/>
      </c>
      <c r="J78" s="17">
        <f>IF($E78="","",MAX(0,Settings!$B$3-$D78))</f>
        <v/>
      </c>
      <c r="K78" s="17">
        <f>IF($E78="","",IF($J78=0,"Current",IF($J78&lt;=30,"1 to 30",IF($J78&lt;=60,"31 to 60",IF($J78&lt;=90,"61 to 90","Over 90")))))</f>
        <v/>
      </c>
      <c r="L78" s="11">
        <f>IF($E78="","",IF($K78="Current",$H78,0))</f>
        <v/>
      </c>
      <c r="M78" s="11">
        <f>IF($E78="","",IF($K78="1 to 30",$H78,0))</f>
        <v/>
      </c>
      <c r="N78" s="11">
        <f>IF($E78="","",IF($K78="31 to 60",$H78,0))</f>
        <v/>
      </c>
      <c r="O78" s="11">
        <f>IF($E78="","",IF($K78="61 to 90",$H78,0))</f>
        <v/>
      </c>
      <c r="P78" s="11">
        <f>IF($E78="","",IF($K78="Over 90",$H78,0))</f>
        <v/>
      </c>
      <c r="Q78" s="17">
        <f>IF($E78="","",IF($I78&gt;Settings!$B$4,"Yes","No"))</f>
        <v/>
      </c>
    </row>
    <row r="79">
      <c r="A79" s="10" t="n"/>
      <c r="B79" s="10" t="n"/>
      <c r="C79" s="6" t="n"/>
      <c r="D79" s="6" t="n"/>
      <c r="E79" s="16" t="n"/>
      <c r="F79" s="16" t="n"/>
      <c r="G79" s="10" t="n"/>
      <c r="H79" s="11">
        <f>IF($E79="","",$E79-N($F79))</f>
        <v/>
      </c>
      <c r="I79" s="17">
        <f>IF($E79="","",Settings!$B$3-$C79)</f>
        <v/>
      </c>
      <c r="J79" s="17">
        <f>IF($E79="","",MAX(0,Settings!$B$3-$D79))</f>
        <v/>
      </c>
      <c r="K79" s="17">
        <f>IF($E79="","",IF($J79=0,"Current",IF($J79&lt;=30,"1 to 30",IF($J79&lt;=60,"31 to 60",IF($J79&lt;=90,"61 to 90","Over 90")))))</f>
        <v/>
      </c>
      <c r="L79" s="11">
        <f>IF($E79="","",IF($K79="Current",$H79,0))</f>
        <v/>
      </c>
      <c r="M79" s="11">
        <f>IF($E79="","",IF($K79="1 to 30",$H79,0))</f>
        <v/>
      </c>
      <c r="N79" s="11">
        <f>IF($E79="","",IF($K79="31 to 60",$H79,0))</f>
        <v/>
      </c>
      <c r="O79" s="11">
        <f>IF($E79="","",IF($K79="61 to 90",$H79,0))</f>
        <v/>
      </c>
      <c r="P79" s="11">
        <f>IF($E79="","",IF($K79="Over 90",$H79,0))</f>
        <v/>
      </c>
      <c r="Q79" s="17">
        <f>IF($E79="","",IF($I79&gt;Settings!$B$4,"Yes","No"))</f>
        <v/>
      </c>
    </row>
    <row r="80">
      <c r="A80" s="10" t="n"/>
      <c r="B80" s="10" t="n"/>
      <c r="C80" s="6" t="n"/>
      <c r="D80" s="6" t="n"/>
      <c r="E80" s="16" t="n"/>
      <c r="F80" s="16" t="n"/>
      <c r="G80" s="10" t="n"/>
      <c r="H80" s="11">
        <f>IF($E80="","",$E80-N($F80))</f>
        <v/>
      </c>
      <c r="I80" s="17">
        <f>IF($E80="","",Settings!$B$3-$C80)</f>
        <v/>
      </c>
      <c r="J80" s="17">
        <f>IF($E80="","",MAX(0,Settings!$B$3-$D80))</f>
        <v/>
      </c>
      <c r="K80" s="17">
        <f>IF($E80="","",IF($J80=0,"Current",IF($J80&lt;=30,"1 to 30",IF($J80&lt;=60,"31 to 60",IF($J80&lt;=90,"61 to 90","Over 90")))))</f>
        <v/>
      </c>
      <c r="L80" s="11">
        <f>IF($E80="","",IF($K80="Current",$H80,0))</f>
        <v/>
      </c>
      <c r="M80" s="11">
        <f>IF($E80="","",IF($K80="1 to 30",$H80,0))</f>
        <v/>
      </c>
      <c r="N80" s="11">
        <f>IF($E80="","",IF($K80="31 to 60",$H80,0))</f>
        <v/>
      </c>
      <c r="O80" s="11">
        <f>IF($E80="","",IF($K80="61 to 90",$H80,0))</f>
        <v/>
      </c>
      <c r="P80" s="11">
        <f>IF($E80="","",IF($K80="Over 90",$H80,0))</f>
        <v/>
      </c>
      <c r="Q80" s="17">
        <f>IF($E80="","",IF($I80&gt;Settings!$B$4,"Yes","No"))</f>
        <v/>
      </c>
    </row>
    <row r="81">
      <c r="A81" s="10" t="n"/>
      <c r="B81" s="10" t="n"/>
      <c r="C81" s="6" t="n"/>
      <c r="D81" s="6" t="n"/>
      <c r="E81" s="16" t="n"/>
      <c r="F81" s="16" t="n"/>
      <c r="G81" s="10" t="n"/>
      <c r="H81" s="11">
        <f>IF($E81="","",$E81-N($F81))</f>
        <v/>
      </c>
      <c r="I81" s="17">
        <f>IF($E81="","",Settings!$B$3-$C81)</f>
        <v/>
      </c>
      <c r="J81" s="17">
        <f>IF($E81="","",MAX(0,Settings!$B$3-$D81))</f>
        <v/>
      </c>
      <c r="K81" s="17">
        <f>IF($E81="","",IF($J81=0,"Current",IF($J81&lt;=30,"1 to 30",IF($J81&lt;=60,"31 to 60",IF($J81&lt;=90,"61 to 90","Over 90")))))</f>
        <v/>
      </c>
      <c r="L81" s="11">
        <f>IF($E81="","",IF($K81="Current",$H81,0))</f>
        <v/>
      </c>
      <c r="M81" s="11">
        <f>IF($E81="","",IF($K81="1 to 30",$H81,0))</f>
        <v/>
      </c>
      <c r="N81" s="11">
        <f>IF($E81="","",IF($K81="31 to 60",$H81,0))</f>
        <v/>
      </c>
      <c r="O81" s="11">
        <f>IF($E81="","",IF($K81="61 to 90",$H81,0))</f>
        <v/>
      </c>
      <c r="P81" s="11">
        <f>IF($E81="","",IF($K81="Over 90",$H81,0))</f>
        <v/>
      </c>
      <c r="Q81" s="17">
        <f>IF($E81="","",IF($I81&gt;Settings!$B$4,"Yes","No"))</f>
        <v/>
      </c>
    </row>
    <row r="82">
      <c r="A82" s="10" t="n"/>
      <c r="B82" s="10" t="n"/>
      <c r="C82" s="6" t="n"/>
      <c r="D82" s="6" t="n"/>
      <c r="E82" s="16" t="n"/>
      <c r="F82" s="16" t="n"/>
      <c r="G82" s="10" t="n"/>
      <c r="H82" s="11">
        <f>IF($E82="","",$E82-N($F82))</f>
        <v/>
      </c>
      <c r="I82" s="17">
        <f>IF($E82="","",Settings!$B$3-$C82)</f>
        <v/>
      </c>
      <c r="J82" s="17">
        <f>IF($E82="","",MAX(0,Settings!$B$3-$D82))</f>
        <v/>
      </c>
      <c r="K82" s="17">
        <f>IF($E82="","",IF($J82=0,"Current",IF($J82&lt;=30,"1 to 30",IF($J82&lt;=60,"31 to 60",IF($J82&lt;=90,"61 to 90","Over 90")))))</f>
        <v/>
      </c>
      <c r="L82" s="11">
        <f>IF($E82="","",IF($K82="Current",$H82,0))</f>
        <v/>
      </c>
      <c r="M82" s="11">
        <f>IF($E82="","",IF($K82="1 to 30",$H82,0))</f>
        <v/>
      </c>
      <c r="N82" s="11">
        <f>IF($E82="","",IF($K82="31 to 60",$H82,0))</f>
        <v/>
      </c>
      <c r="O82" s="11">
        <f>IF($E82="","",IF($K82="61 to 90",$H82,0))</f>
        <v/>
      </c>
      <c r="P82" s="11">
        <f>IF($E82="","",IF($K82="Over 90",$H82,0))</f>
        <v/>
      </c>
      <c r="Q82" s="17">
        <f>IF($E82="","",IF($I82&gt;Settings!$B$4,"Yes","No"))</f>
        <v/>
      </c>
    </row>
    <row r="83">
      <c r="A83" s="10" t="n"/>
      <c r="B83" s="10" t="n"/>
      <c r="C83" s="6" t="n"/>
      <c r="D83" s="6" t="n"/>
      <c r="E83" s="16" t="n"/>
      <c r="F83" s="16" t="n"/>
      <c r="G83" s="10" t="n"/>
      <c r="H83" s="11">
        <f>IF($E83="","",$E83-N($F83))</f>
        <v/>
      </c>
      <c r="I83" s="17">
        <f>IF($E83="","",Settings!$B$3-$C83)</f>
        <v/>
      </c>
      <c r="J83" s="17">
        <f>IF($E83="","",MAX(0,Settings!$B$3-$D83))</f>
        <v/>
      </c>
      <c r="K83" s="17">
        <f>IF($E83="","",IF($J83=0,"Current",IF($J83&lt;=30,"1 to 30",IF($J83&lt;=60,"31 to 60",IF($J83&lt;=90,"61 to 90","Over 90")))))</f>
        <v/>
      </c>
      <c r="L83" s="11">
        <f>IF($E83="","",IF($K83="Current",$H83,0))</f>
        <v/>
      </c>
      <c r="M83" s="11">
        <f>IF($E83="","",IF($K83="1 to 30",$H83,0))</f>
        <v/>
      </c>
      <c r="N83" s="11">
        <f>IF($E83="","",IF($K83="31 to 60",$H83,0))</f>
        <v/>
      </c>
      <c r="O83" s="11">
        <f>IF($E83="","",IF($K83="61 to 90",$H83,0))</f>
        <v/>
      </c>
      <c r="P83" s="11">
        <f>IF($E83="","",IF($K83="Over 90",$H83,0))</f>
        <v/>
      </c>
      <c r="Q83" s="17">
        <f>IF($E83="","",IF($I83&gt;Settings!$B$4,"Yes","No"))</f>
        <v/>
      </c>
    </row>
    <row r="84">
      <c r="A84" s="10" t="n"/>
      <c r="B84" s="10" t="n"/>
      <c r="C84" s="6" t="n"/>
      <c r="D84" s="6" t="n"/>
      <c r="E84" s="16" t="n"/>
      <c r="F84" s="16" t="n"/>
      <c r="G84" s="10" t="n"/>
      <c r="H84" s="11">
        <f>IF($E84="","",$E84-N($F84))</f>
        <v/>
      </c>
      <c r="I84" s="17">
        <f>IF($E84="","",Settings!$B$3-$C84)</f>
        <v/>
      </c>
      <c r="J84" s="17">
        <f>IF($E84="","",MAX(0,Settings!$B$3-$D84))</f>
        <v/>
      </c>
      <c r="K84" s="17">
        <f>IF($E84="","",IF($J84=0,"Current",IF($J84&lt;=30,"1 to 30",IF($J84&lt;=60,"31 to 60",IF($J84&lt;=90,"61 to 90","Over 90")))))</f>
        <v/>
      </c>
      <c r="L84" s="11">
        <f>IF($E84="","",IF($K84="Current",$H84,0))</f>
        <v/>
      </c>
      <c r="M84" s="11">
        <f>IF($E84="","",IF($K84="1 to 30",$H84,0))</f>
        <v/>
      </c>
      <c r="N84" s="11">
        <f>IF($E84="","",IF($K84="31 to 60",$H84,0))</f>
        <v/>
      </c>
      <c r="O84" s="11">
        <f>IF($E84="","",IF($K84="61 to 90",$H84,0))</f>
        <v/>
      </c>
      <c r="P84" s="11">
        <f>IF($E84="","",IF($K84="Over 90",$H84,0))</f>
        <v/>
      </c>
      <c r="Q84" s="17">
        <f>IF($E84="","",IF($I84&gt;Settings!$B$4,"Yes","No"))</f>
        <v/>
      </c>
    </row>
    <row r="85">
      <c r="A85" s="10" t="n"/>
      <c r="B85" s="10" t="n"/>
      <c r="C85" s="6" t="n"/>
      <c r="D85" s="6" t="n"/>
      <c r="E85" s="16" t="n"/>
      <c r="F85" s="16" t="n"/>
      <c r="G85" s="10" t="n"/>
      <c r="H85" s="11">
        <f>IF($E85="","",$E85-N($F85))</f>
        <v/>
      </c>
      <c r="I85" s="17">
        <f>IF($E85="","",Settings!$B$3-$C85)</f>
        <v/>
      </c>
      <c r="J85" s="17">
        <f>IF($E85="","",MAX(0,Settings!$B$3-$D85))</f>
        <v/>
      </c>
      <c r="K85" s="17">
        <f>IF($E85="","",IF($J85=0,"Current",IF($J85&lt;=30,"1 to 30",IF($J85&lt;=60,"31 to 60",IF($J85&lt;=90,"61 to 90","Over 90")))))</f>
        <v/>
      </c>
      <c r="L85" s="11">
        <f>IF($E85="","",IF($K85="Current",$H85,0))</f>
        <v/>
      </c>
      <c r="M85" s="11">
        <f>IF($E85="","",IF($K85="1 to 30",$H85,0))</f>
        <v/>
      </c>
      <c r="N85" s="11">
        <f>IF($E85="","",IF($K85="31 to 60",$H85,0))</f>
        <v/>
      </c>
      <c r="O85" s="11">
        <f>IF($E85="","",IF($K85="61 to 90",$H85,0))</f>
        <v/>
      </c>
      <c r="P85" s="11">
        <f>IF($E85="","",IF($K85="Over 90",$H85,0))</f>
        <v/>
      </c>
      <c r="Q85" s="17">
        <f>IF($E85="","",IF($I85&gt;Settings!$B$4,"Yes","No"))</f>
        <v/>
      </c>
    </row>
    <row r="86">
      <c r="A86" s="10" t="n"/>
      <c r="B86" s="10" t="n"/>
      <c r="C86" s="6" t="n"/>
      <c r="D86" s="6" t="n"/>
      <c r="E86" s="16" t="n"/>
      <c r="F86" s="16" t="n"/>
      <c r="G86" s="10" t="n"/>
      <c r="H86" s="11">
        <f>IF($E86="","",$E86-N($F86))</f>
        <v/>
      </c>
      <c r="I86" s="17">
        <f>IF($E86="","",Settings!$B$3-$C86)</f>
        <v/>
      </c>
      <c r="J86" s="17">
        <f>IF($E86="","",MAX(0,Settings!$B$3-$D86))</f>
        <v/>
      </c>
      <c r="K86" s="17">
        <f>IF($E86="","",IF($J86=0,"Current",IF($J86&lt;=30,"1 to 30",IF($J86&lt;=60,"31 to 60",IF($J86&lt;=90,"61 to 90","Over 90")))))</f>
        <v/>
      </c>
      <c r="L86" s="11">
        <f>IF($E86="","",IF($K86="Current",$H86,0))</f>
        <v/>
      </c>
      <c r="M86" s="11">
        <f>IF($E86="","",IF($K86="1 to 30",$H86,0))</f>
        <v/>
      </c>
      <c r="N86" s="11">
        <f>IF($E86="","",IF($K86="31 to 60",$H86,0))</f>
        <v/>
      </c>
      <c r="O86" s="11">
        <f>IF($E86="","",IF($K86="61 to 90",$H86,0))</f>
        <v/>
      </c>
      <c r="P86" s="11">
        <f>IF($E86="","",IF($K86="Over 90",$H86,0))</f>
        <v/>
      </c>
      <c r="Q86" s="17">
        <f>IF($E86="","",IF($I86&gt;Settings!$B$4,"Yes","No"))</f>
        <v/>
      </c>
    </row>
    <row r="87">
      <c r="A87" s="10" t="n"/>
      <c r="B87" s="10" t="n"/>
      <c r="C87" s="6" t="n"/>
      <c r="D87" s="6" t="n"/>
      <c r="E87" s="16" t="n"/>
      <c r="F87" s="16" t="n"/>
      <c r="G87" s="10" t="n"/>
      <c r="H87" s="11">
        <f>IF($E87="","",$E87-N($F87))</f>
        <v/>
      </c>
      <c r="I87" s="17">
        <f>IF($E87="","",Settings!$B$3-$C87)</f>
        <v/>
      </c>
      <c r="J87" s="17">
        <f>IF($E87="","",MAX(0,Settings!$B$3-$D87))</f>
        <v/>
      </c>
      <c r="K87" s="17">
        <f>IF($E87="","",IF($J87=0,"Current",IF($J87&lt;=30,"1 to 30",IF($J87&lt;=60,"31 to 60",IF($J87&lt;=90,"61 to 90","Over 90")))))</f>
        <v/>
      </c>
      <c r="L87" s="11">
        <f>IF($E87="","",IF($K87="Current",$H87,0))</f>
        <v/>
      </c>
      <c r="M87" s="11">
        <f>IF($E87="","",IF($K87="1 to 30",$H87,0))</f>
        <v/>
      </c>
      <c r="N87" s="11">
        <f>IF($E87="","",IF($K87="31 to 60",$H87,0))</f>
        <v/>
      </c>
      <c r="O87" s="11">
        <f>IF($E87="","",IF($K87="61 to 90",$H87,0))</f>
        <v/>
      </c>
      <c r="P87" s="11">
        <f>IF($E87="","",IF($K87="Over 90",$H87,0))</f>
        <v/>
      </c>
      <c r="Q87" s="17">
        <f>IF($E87="","",IF($I87&gt;Settings!$B$4,"Yes","No"))</f>
        <v/>
      </c>
    </row>
    <row r="88">
      <c r="A88" s="10" t="n"/>
      <c r="B88" s="10" t="n"/>
      <c r="C88" s="6" t="n"/>
      <c r="D88" s="6" t="n"/>
      <c r="E88" s="16" t="n"/>
      <c r="F88" s="16" t="n"/>
      <c r="G88" s="10" t="n"/>
      <c r="H88" s="11">
        <f>IF($E88="","",$E88-N($F88))</f>
        <v/>
      </c>
      <c r="I88" s="17">
        <f>IF($E88="","",Settings!$B$3-$C88)</f>
        <v/>
      </c>
      <c r="J88" s="17">
        <f>IF($E88="","",MAX(0,Settings!$B$3-$D88))</f>
        <v/>
      </c>
      <c r="K88" s="17">
        <f>IF($E88="","",IF($J88=0,"Current",IF($J88&lt;=30,"1 to 30",IF($J88&lt;=60,"31 to 60",IF($J88&lt;=90,"61 to 90","Over 90")))))</f>
        <v/>
      </c>
      <c r="L88" s="11">
        <f>IF($E88="","",IF($K88="Current",$H88,0))</f>
        <v/>
      </c>
      <c r="M88" s="11">
        <f>IF($E88="","",IF($K88="1 to 30",$H88,0))</f>
        <v/>
      </c>
      <c r="N88" s="11">
        <f>IF($E88="","",IF($K88="31 to 60",$H88,0))</f>
        <v/>
      </c>
      <c r="O88" s="11">
        <f>IF($E88="","",IF($K88="61 to 90",$H88,0))</f>
        <v/>
      </c>
      <c r="P88" s="11">
        <f>IF($E88="","",IF($K88="Over 90",$H88,0))</f>
        <v/>
      </c>
      <c r="Q88" s="17">
        <f>IF($E88="","",IF($I88&gt;Settings!$B$4,"Yes","No"))</f>
        <v/>
      </c>
    </row>
    <row r="89">
      <c r="A89" s="10" t="n"/>
      <c r="B89" s="10" t="n"/>
      <c r="C89" s="6" t="n"/>
      <c r="D89" s="6" t="n"/>
      <c r="E89" s="16" t="n"/>
      <c r="F89" s="16" t="n"/>
      <c r="G89" s="10" t="n"/>
      <c r="H89" s="11">
        <f>IF($E89="","",$E89-N($F89))</f>
        <v/>
      </c>
      <c r="I89" s="17">
        <f>IF($E89="","",Settings!$B$3-$C89)</f>
        <v/>
      </c>
      <c r="J89" s="17">
        <f>IF($E89="","",MAX(0,Settings!$B$3-$D89))</f>
        <v/>
      </c>
      <c r="K89" s="17">
        <f>IF($E89="","",IF($J89=0,"Current",IF($J89&lt;=30,"1 to 30",IF($J89&lt;=60,"31 to 60",IF($J89&lt;=90,"61 to 90","Over 90")))))</f>
        <v/>
      </c>
      <c r="L89" s="11">
        <f>IF($E89="","",IF($K89="Current",$H89,0))</f>
        <v/>
      </c>
      <c r="M89" s="11">
        <f>IF($E89="","",IF($K89="1 to 30",$H89,0))</f>
        <v/>
      </c>
      <c r="N89" s="11">
        <f>IF($E89="","",IF($K89="31 to 60",$H89,0))</f>
        <v/>
      </c>
      <c r="O89" s="11">
        <f>IF($E89="","",IF($K89="61 to 90",$H89,0))</f>
        <v/>
      </c>
      <c r="P89" s="11">
        <f>IF($E89="","",IF($K89="Over 90",$H89,0))</f>
        <v/>
      </c>
      <c r="Q89" s="17">
        <f>IF($E89="","",IF($I89&gt;Settings!$B$4,"Yes","No"))</f>
        <v/>
      </c>
    </row>
    <row r="90">
      <c r="A90" s="10" t="n"/>
      <c r="B90" s="10" t="n"/>
      <c r="C90" s="6" t="n"/>
      <c r="D90" s="6" t="n"/>
      <c r="E90" s="16" t="n"/>
      <c r="F90" s="16" t="n"/>
      <c r="G90" s="10" t="n"/>
      <c r="H90" s="11">
        <f>IF($E90="","",$E90-N($F90))</f>
        <v/>
      </c>
      <c r="I90" s="17">
        <f>IF($E90="","",Settings!$B$3-$C90)</f>
        <v/>
      </c>
      <c r="J90" s="17">
        <f>IF($E90="","",MAX(0,Settings!$B$3-$D90))</f>
        <v/>
      </c>
      <c r="K90" s="17">
        <f>IF($E90="","",IF($J90=0,"Current",IF($J90&lt;=30,"1 to 30",IF($J90&lt;=60,"31 to 60",IF($J90&lt;=90,"61 to 90","Over 90")))))</f>
        <v/>
      </c>
      <c r="L90" s="11">
        <f>IF($E90="","",IF($K90="Current",$H90,0))</f>
        <v/>
      </c>
      <c r="M90" s="11">
        <f>IF($E90="","",IF($K90="1 to 30",$H90,0))</f>
        <v/>
      </c>
      <c r="N90" s="11">
        <f>IF($E90="","",IF($K90="31 to 60",$H90,0))</f>
        <v/>
      </c>
      <c r="O90" s="11">
        <f>IF($E90="","",IF($K90="61 to 90",$H90,0))</f>
        <v/>
      </c>
      <c r="P90" s="11">
        <f>IF($E90="","",IF($K90="Over 90",$H90,0))</f>
        <v/>
      </c>
      <c r="Q90" s="17">
        <f>IF($E90="","",IF($I90&gt;Settings!$B$4,"Yes","No"))</f>
        <v/>
      </c>
    </row>
    <row r="91">
      <c r="A91" s="10" t="n"/>
      <c r="B91" s="10" t="n"/>
      <c r="C91" s="6" t="n"/>
      <c r="D91" s="6" t="n"/>
      <c r="E91" s="16" t="n"/>
      <c r="F91" s="16" t="n"/>
      <c r="G91" s="10" t="n"/>
      <c r="H91" s="11">
        <f>IF($E91="","",$E91-N($F91))</f>
        <v/>
      </c>
      <c r="I91" s="17">
        <f>IF($E91="","",Settings!$B$3-$C91)</f>
        <v/>
      </c>
      <c r="J91" s="17">
        <f>IF($E91="","",MAX(0,Settings!$B$3-$D91))</f>
        <v/>
      </c>
      <c r="K91" s="17">
        <f>IF($E91="","",IF($J91=0,"Current",IF($J91&lt;=30,"1 to 30",IF($J91&lt;=60,"31 to 60",IF($J91&lt;=90,"61 to 90","Over 90")))))</f>
        <v/>
      </c>
      <c r="L91" s="11">
        <f>IF($E91="","",IF($K91="Current",$H91,0))</f>
        <v/>
      </c>
      <c r="M91" s="11">
        <f>IF($E91="","",IF($K91="1 to 30",$H91,0))</f>
        <v/>
      </c>
      <c r="N91" s="11">
        <f>IF($E91="","",IF($K91="31 to 60",$H91,0))</f>
        <v/>
      </c>
      <c r="O91" s="11">
        <f>IF($E91="","",IF($K91="61 to 90",$H91,0))</f>
        <v/>
      </c>
      <c r="P91" s="11">
        <f>IF($E91="","",IF($K91="Over 90",$H91,0))</f>
        <v/>
      </c>
      <c r="Q91" s="17">
        <f>IF($E91="","",IF($I91&gt;Settings!$B$4,"Yes","No"))</f>
        <v/>
      </c>
    </row>
    <row r="92">
      <c r="A92" s="10" t="n"/>
      <c r="B92" s="10" t="n"/>
      <c r="C92" s="6" t="n"/>
      <c r="D92" s="6" t="n"/>
      <c r="E92" s="16" t="n"/>
      <c r="F92" s="16" t="n"/>
      <c r="G92" s="10" t="n"/>
      <c r="H92" s="11">
        <f>IF($E92="","",$E92-N($F92))</f>
        <v/>
      </c>
      <c r="I92" s="17">
        <f>IF($E92="","",Settings!$B$3-$C92)</f>
        <v/>
      </c>
      <c r="J92" s="17">
        <f>IF($E92="","",MAX(0,Settings!$B$3-$D92))</f>
        <v/>
      </c>
      <c r="K92" s="17">
        <f>IF($E92="","",IF($J92=0,"Current",IF($J92&lt;=30,"1 to 30",IF($J92&lt;=60,"31 to 60",IF($J92&lt;=90,"61 to 90","Over 90")))))</f>
        <v/>
      </c>
      <c r="L92" s="11">
        <f>IF($E92="","",IF($K92="Current",$H92,0))</f>
        <v/>
      </c>
      <c r="M92" s="11">
        <f>IF($E92="","",IF($K92="1 to 30",$H92,0))</f>
        <v/>
      </c>
      <c r="N92" s="11">
        <f>IF($E92="","",IF($K92="31 to 60",$H92,0))</f>
        <v/>
      </c>
      <c r="O92" s="11">
        <f>IF($E92="","",IF($K92="61 to 90",$H92,0))</f>
        <v/>
      </c>
      <c r="P92" s="11">
        <f>IF($E92="","",IF($K92="Over 90",$H92,0))</f>
        <v/>
      </c>
      <c r="Q92" s="17">
        <f>IF($E92="","",IF($I92&gt;Settings!$B$4,"Yes","No"))</f>
        <v/>
      </c>
    </row>
    <row r="93">
      <c r="A93" s="10" t="n"/>
      <c r="B93" s="10" t="n"/>
      <c r="C93" s="6" t="n"/>
      <c r="D93" s="6" t="n"/>
      <c r="E93" s="16" t="n"/>
      <c r="F93" s="16" t="n"/>
      <c r="G93" s="10" t="n"/>
      <c r="H93" s="11">
        <f>IF($E93="","",$E93-N($F93))</f>
        <v/>
      </c>
      <c r="I93" s="17">
        <f>IF($E93="","",Settings!$B$3-$C93)</f>
        <v/>
      </c>
      <c r="J93" s="17">
        <f>IF($E93="","",MAX(0,Settings!$B$3-$D93))</f>
        <v/>
      </c>
      <c r="K93" s="17">
        <f>IF($E93="","",IF($J93=0,"Current",IF($J93&lt;=30,"1 to 30",IF($J93&lt;=60,"31 to 60",IF($J93&lt;=90,"61 to 90","Over 90")))))</f>
        <v/>
      </c>
      <c r="L93" s="11">
        <f>IF($E93="","",IF($K93="Current",$H93,0))</f>
        <v/>
      </c>
      <c r="M93" s="11">
        <f>IF($E93="","",IF($K93="1 to 30",$H93,0))</f>
        <v/>
      </c>
      <c r="N93" s="11">
        <f>IF($E93="","",IF($K93="31 to 60",$H93,0))</f>
        <v/>
      </c>
      <c r="O93" s="11">
        <f>IF($E93="","",IF($K93="61 to 90",$H93,0))</f>
        <v/>
      </c>
      <c r="P93" s="11">
        <f>IF($E93="","",IF($K93="Over 90",$H93,0))</f>
        <v/>
      </c>
      <c r="Q93" s="17">
        <f>IF($E93="","",IF($I93&gt;Settings!$B$4,"Yes","No"))</f>
        <v/>
      </c>
    </row>
    <row r="94">
      <c r="A94" s="10" t="n"/>
      <c r="B94" s="10" t="n"/>
      <c r="C94" s="6" t="n"/>
      <c r="D94" s="6" t="n"/>
      <c r="E94" s="16" t="n"/>
      <c r="F94" s="16" t="n"/>
      <c r="G94" s="10" t="n"/>
      <c r="H94" s="11">
        <f>IF($E94="","",$E94-N($F94))</f>
        <v/>
      </c>
      <c r="I94" s="17">
        <f>IF($E94="","",Settings!$B$3-$C94)</f>
        <v/>
      </c>
      <c r="J94" s="17">
        <f>IF($E94="","",MAX(0,Settings!$B$3-$D94))</f>
        <v/>
      </c>
      <c r="K94" s="17">
        <f>IF($E94="","",IF($J94=0,"Current",IF($J94&lt;=30,"1 to 30",IF($J94&lt;=60,"31 to 60",IF($J94&lt;=90,"61 to 90","Over 90")))))</f>
        <v/>
      </c>
      <c r="L94" s="11">
        <f>IF($E94="","",IF($K94="Current",$H94,0))</f>
        <v/>
      </c>
      <c r="M94" s="11">
        <f>IF($E94="","",IF($K94="1 to 30",$H94,0))</f>
        <v/>
      </c>
      <c r="N94" s="11">
        <f>IF($E94="","",IF($K94="31 to 60",$H94,0))</f>
        <v/>
      </c>
      <c r="O94" s="11">
        <f>IF($E94="","",IF($K94="61 to 90",$H94,0))</f>
        <v/>
      </c>
      <c r="P94" s="11">
        <f>IF($E94="","",IF($K94="Over 90",$H94,0))</f>
        <v/>
      </c>
      <c r="Q94" s="17">
        <f>IF($E94="","",IF($I94&gt;Settings!$B$4,"Yes","No"))</f>
        <v/>
      </c>
    </row>
    <row r="95">
      <c r="A95" s="10" t="n"/>
      <c r="B95" s="10" t="n"/>
      <c r="C95" s="6" t="n"/>
      <c r="D95" s="6" t="n"/>
      <c r="E95" s="16" t="n"/>
      <c r="F95" s="16" t="n"/>
      <c r="G95" s="10" t="n"/>
      <c r="H95" s="11">
        <f>IF($E95="","",$E95-N($F95))</f>
        <v/>
      </c>
      <c r="I95" s="17">
        <f>IF($E95="","",Settings!$B$3-$C95)</f>
        <v/>
      </c>
      <c r="J95" s="17">
        <f>IF($E95="","",MAX(0,Settings!$B$3-$D95))</f>
        <v/>
      </c>
      <c r="K95" s="17">
        <f>IF($E95="","",IF($J95=0,"Current",IF($J95&lt;=30,"1 to 30",IF($J95&lt;=60,"31 to 60",IF($J95&lt;=90,"61 to 90","Over 90")))))</f>
        <v/>
      </c>
      <c r="L95" s="11">
        <f>IF($E95="","",IF($K95="Current",$H95,0))</f>
        <v/>
      </c>
      <c r="M95" s="11">
        <f>IF($E95="","",IF($K95="1 to 30",$H95,0))</f>
        <v/>
      </c>
      <c r="N95" s="11">
        <f>IF($E95="","",IF($K95="31 to 60",$H95,0))</f>
        <v/>
      </c>
      <c r="O95" s="11">
        <f>IF($E95="","",IF($K95="61 to 90",$H95,0))</f>
        <v/>
      </c>
      <c r="P95" s="11">
        <f>IF($E95="","",IF($K95="Over 90",$H95,0))</f>
        <v/>
      </c>
      <c r="Q95" s="17">
        <f>IF($E95="","",IF($I95&gt;Settings!$B$4,"Yes","No"))</f>
        <v/>
      </c>
    </row>
    <row r="96">
      <c r="A96" s="10" t="n"/>
      <c r="B96" s="10" t="n"/>
      <c r="C96" s="6" t="n"/>
      <c r="D96" s="6" t="n"/>
      <c r="E96" s="16" t="n"/>
      <c r="F96" s="16" t="n"/>
      <c r="G96" s="10" t="n"/>
      <c r="H96" s="11">
        <f>IF($E96="","",$E96-N($F96))</f>
        <v/>
      </c>
      <c r="I96" s="17">
        <f>IF($E96="","",Settings!$B$3-$C96)</f>
        <v/>
      </c>
      <c r="J96" s="17">
        <f>IF($E96="","",MAX(0,Settings!$B$3-$D96))</f>
        <v/>
      </c>
      <c r="K96" s="17">
        <f>IF($E96="","",IF($J96=0,"Current",IF($J96&lt;=30,"1 to 30",IF($J96&lt;=60,"31 to 60",IF($J96&lt;=90,"61 to 90","Over 90")))))</f>
        <v/>
      </c>
      <c r="L96" s="11">
        <f>IF($E96="","",IF($K96="Current",$H96,0))</f>
        <v/>
      </c>
      <c r="M96" s="11">
        <f>IF($E96="","",IF($K96="1 to 30",$H96,0))</f>
        <v/>
      </c>
      <c r="N96" s="11">
        <f>IF($E96="","",IF($K96="31 to 60",$H96,0))</f>
        <v/>
      </c>
      <c r="O96" s="11">
        <f>IF($E96="","",IF($K96="61 to 90",$H96,0))</f>
        <v/>
      </c>
      <c r="P96" s="11">
        <f>IF($E96="","",IF($K96="Over 90",$H96,0))</f>
        <v/>
      </c>
      <c r="Q96" s="17">
        <f>IF($E96="","",IF($I96&gt;Settings!$B$4,"Yes","No"))</f>
        <v/>
      </c>
    </row>
    <row r="97">
      <c r="A97" s="10" t="n"/>
      <c r="B97" s="10" t="n"/>
      <c r="C97" s="6" t="n"/>
      <c r="D97" s="6" t="n"/>
      <c r="E97" s="16" t="n"/>
      <c r="F97" s="16" t="n"/>
      <c r="G97" s="10" t="n"/>
      <c r="H97" s="11">
        <f>IF($E97="","",$E97-N($F97))</f>
        <v/>
      </c>
      <c r="I97" s="17">
        <f>IF($E97="","",Settings!$B$3-$C97)</f>
        <v/>
      </c>
      <c r="J97" s="17">
        <f>IF($E97="","",MAX(0,Settings!$B$3-$D97))</f>
        <v/>
      </c>
      <c r="K97" s="17">
        <f>IF($E97="","",IF($J97=0,"Current",IF($J97&lt;=30,"1 to 30",IF($J97&lt;=60,"31 to 60",IF($J97&lt;=90,"61 to 90","Over 90")))))</f>
        <v/>
      </c>
      <c r="L97" s="11">
        <f>IF($E97="","",IF($K97="Current",$H97,0))</f>
        <v/>
      </c>
      <c r="M97" s="11">
        <f>IF($E97="","",IF($K97="1 to 30",$H97,0))</f>
        <v/>
      </c>
      <c r="N97" s="11">
        <f>IF($E97="","",IF($K97="31 to 60",$H97,0))</f>
        <v/>
      </c>
      <c r="O97" s="11">
        <f>IF($E97="","",IF($K97="61 to 90",$H97,0))</f>
        <v/>
      </c>
      <c r="P97" s="11">
        <f>IF($E97="","",IF($K97="Over 90",$H97,0))</f>
        <v/>
      </c>
      <c r="Q97" s="17">
        <f>IF($E97="","",IF($I97&gt;Settings!$B$4,"Yes","No"))</f>
        <v/>
      </c>
    </row>
    <row r="98">
      <c r="A98" s="10" t="n"/>
      <c r="B98" s="10" t="n"/>
      <c r="C98" s="6" t="n"/>
      <c r="D98" s="6" t="n"/>
      <c r="E98" s="16" t="n"/>
      <c r="F98" s="16" t="n"/>
      <c r="G98" s="10" t="n"/>
      <c r="H98" s="11">
        <f>IF($E98="","",$E98-N($F98))</f>
        <v/>
      </c>
      <c r="I98" s="17">
        <f>IF($E98="","",Settings!$B$3-$C98)</f>
        <v/>
      </c>
      <c r="J98" s="17">
        <f>IF($E98="","",MAX(0,Settings!$B$3-$D98))</f>
        <v/>
      </c>
      <c r="K98" s="17">
        <f>IF($E98="","",IF($J98=0,"Current",IF($J98&lt;=30,"1 to 30",IF($J98&lt;=60,"31 to 60",IF($J98&lt;=90,"61 to 90","Over 90")))))</f>
        <v/>
      </c>
      <c r="L98" s="11">
        <f>IF($E98="","",IF($K98="Current",$H98,0))</f>
        <v/>
      </c>
      <c r="M98" s="11">
        <f>IF($E98="","",IF($K98="1 to 30",$H98,0))</f>
        <v/>
      </c>
      <c r="N98" s="11">
        <f>IF($E98="","",IF($K98="31 to 60",$H98,0))</f>
        <v/>
      </c>
      <c r="O98" s="11">
        <f>IF($E98="","",IF($K98="61 to 90",$H98,0))</f>
        <v/>
      </c>
      <c r="P98" s="11">
        <f>IF($E98="","",IF($K98="Over 90",$H98,0))</f>
        <v/>
      </c>
      <c r="Q98" s="17">
        <f>IF($E98="","",IF($I98&gt;Settings!$B$4,"Yes","No"))</f>
        <v/>
      </c>
    </row>
    <row r="99">
      <c r="A99" s="10" t="n"/>
      <c r="B99" s="10" t="n"/>
      <c r="C99" s="6" t="n"/>
      <c r="D99" s="6" t="n"/>
      <c r="E99" s="16" t="n"/>
      <c r="F99" s="16" t="n"/>
      <c r="G99" s="10" t="n"/>
      <c r="H99" s="11">
        <f>IF($E99="","",$E99-N($F99))</f>
        <v/>
      </c>
      <c r="I99" s="17">
        <f>IF($E99="","",Settings!$B$3-$C99)</f>
        <v/>
      </c>
      <c r="J99" s="17">
        <f>IF($E99="","",MAX(0,Settings!$B$3-$D99))</f>
        <v/>
      </c>
      <c r="K99" s="17">
        <f>IF($E99="","",IF($J99=0,"Current",IF($J99&lt;=30,"1 to 30",IF($J99&lt;=60,"31 to 60",IF($J99&lt;=90,"61 to 90","Over 90")))))</f>
        <v/>
      </c>
      <c r="L99" s="11">
        <f>IF($E99="","",IF($K99="Current",$H99,0))</f>
        <v/>
      </c>
      <c r="M99" s="11">
        <f>IF($E99="","",IF($K99="1 to 30",$H99,0))</f>
        <v/>
      </c>
      <c r="N99" s="11">
        <f>IF($E99="","",IF($K99="31 to 60",$H99,0))</f>
        <v/>
      </c>
      <c r="O99" s="11">
        <f>IF($E99="","",IF($K99="61 to 90",$H99,0))</f>
        <v/>
      </c>
      <c r="P99" s="11">
        <f>IF($E99="","",IF($K99="Over 90",$H99,0))</f>
        <v/>
      </c>
      <c r="Q99" s="17">
        <f>IF($E99="","",IF($I99&gt;Settings!$B$4,"Yes","No"))</f>
        <v/>
      </c>
    </row>
    <row r="100">
      <c r="A100" s="10" t="n"/>
      <c r="B100" s="10" t="n"/>
      <c r="C100" s="6" t="n"/>
      <c r="D100" s="6" t="n"/>
      <c r="E100" s="16" t="n"/>
      <c r="F100" s="16" t="n"/>
      <c r="G100" s="10" t="n"/>
      <c r="H100" s="11">
        <f>IF($E100="","",$E100-N($F100))</f>
        <v/>
      </c>
      <c r="I100" s="17">
        <f>IF($E100="","",Settings!$B$3-$C100)</f>
        <v/>
      </c>
      <c r="J100" s="17">
        <f>IF($E100="","",MAX(0,Settings!$B$3-$D100))</f>
        <v/>
      </c>
      <c r="K100" s="17">
        <f>IF($E100="","",IF($J100=0,"Current",IF($J100&lt;=30,"1 to 30",IF($J100&lt;=60,"31 to 60",IF($J100&lt;=90,"61 to 90","Over 90")))))</f>
        <v/>
      </c>
      <c r="L100" s="11">
        <f>IF($E100="","",IF($K100="Current",$H100,0))</f>
        <v/>
      </c>
      <c r="M100" s="11">
        <f>IF($E100="","",IF($K100="1 to 30",$H100,0))</f>
        <v/>
      </c>
      <c r="N100" s="11">
        <f>IF($E100="","",IF($K100="31 to 60",$H100,0))</f>
        <v/>
      </c>
      <c r="O100" s="11">
        <f>IF($E100="","",IF($K100="61 to 90",$H100,0))</f>
        <v/>
      </c>
      <c r="P100" s="11">
        <f>IF($E100="","",IF($K100="Over 90",$H100,0))</f>
        <v/>
      </c>
      <c r="Q100" s="17">
        <f>IF($E100="","",IF($I100&gt;Settings!$B$4,"Yes","No"))</f>
        <v/>
      </c>
    </row>
    <row r="101">
      <c r="A101" s="10" t="n"/>
      <c r="B101" s="10" t="n"/>
      <c r="C101" s="6" t="n"/>
      <c r="D101" s="6" t="n"/>
      <c r="E101" s="16" t="n"/>
      <c r="F101" s="16" t="n"/>
      <c r="G101" s="10" t="n"/>
      <c r="H101" s="11">
        <f>IF($E101="","",$E101-N($F101))</f>
        <v/>
      </c>
      <c r="I101" s="17">
        <f>IF($E101="","",Settings!$B$3-$C101)</f>
        <v/>
      </c>
      <c r="J101" s="17">
        <f>IF($E101="","",MAX(0,Settings!$B$3-$D101))</f>
        <v/>
      </c>
      <c r="K101" s="17">
        <f>IF($E101="","",IF($J101=0,"Current",IF($J101&lt;=30,"1 to 30",IF($J101&lt;=60,"31 to 60",IF($J101&lt;=90,"61 to 90","Over 90")))))</f>
        <v/>
      </c>
      <c r="L101" s="11">
        <f>IF($E101="","",IF($K101="Current",$H101,0))</f>
        <v/>
      </c>
      <c r="M101" s="11">
        <f>IF($E101="","",IF($K101="1 to 30",$H101,0))</f>
        <v/>
      </c>
      <c r="N101" s="11">
        <f>IF($E101="","",IF($K101="31 to 60",$H101,0))</f>
        <v/>
      </c>
      <c r="O101" s="11">
        <f>IF($E101="","",IF($K101="61 to 90",$H101,0))</f>
        <v/>
      </c>
      <c r="P101" s="11">
        <f>IF($E101="","",IF($K101="Over 90",$H101,0))</f>
        <v/>
      </c>
      <c r="Q101" s="17">
        <f>IF($E101="","",IF($I101&gt;Settings!$B$4,"Yes","No"))</f>
        <v/>
      </c>
    </row>
    <row r="102">
      <c r="A102" s="10" t="n"/>
      <c r="B102" s="10" t="n"/>
      <c r="C102" s="6" t="n"/>
      <c r="D102" s="6" t="n"/>
      <c r="E102" s="16" t="n"/>
      <c r="F102" s="16" t="n"/>
      <c r="G102" s="10" t="n"/>
      <c r="H102" s="11">
        <f>IF($E102="","",$E102-N($F102))</f>
        <v/>
      </c>
      <c r="I102" s="17">
        <f>IF($E102="","",Settings!$B$3-$C102)</f>
        <v/>
      </c>
      <c r="J102" s="17">
        <f>IF($E102="","",MAX(0,Settings!$B$3-$D102))</f>
        <v/>
      </c>
      <c r="K102" s="17">
        <f>IF($E102="","",IF($J102=0,"Current",IF($J102&lt;=30,"1 to 30",IF($J102&lt;=60,"31 to 60",IF($J102&lt;=90,"61 to 90","Over 90")))))</f>
        <v/>
      </c>
      <c r="L102" s="11">
        <f>IF($E102="","",IF($K102="Current",$H102,0))</f>
        <v/>
      </c>
      <c r="M102" s="11">
        <f>IF($E102="","",IF($K102="1 to 30",$H102,0))</f>
        <v/>
      </c>
      <c r="N102" s="11">
        <f>IF($E102="","",IF($K102="31 to 60",$H102,0))</f>
        <v/>
      </c>
      <c r="O102" s="11">
        <f>IF($E102="","",IF($K102="61 to 90",$H102,0))</f>
        <v/>
      </c>
      <c r="P102" s="11">
        <f>IF($E102="","",IF($K102="Over 90",$H102,0))</f>
        <v/>
      </c>
      <c r="Q102" s="17">
        <f>IF($E102="","",IF($I102&gt;Settings!$B$4,"Yes","No"))</f>
        <v/>
      </c>
    </row>
    <row r="103">
      <c r="A103" s="10" t="n"/>
      <c r="B103" s="10" t="n"/>
      <c r="C103" s="6" t="n"/>
      <c r="D103" s="6" t="n"/>
      <c r="E103" s="16" t="n"/>
      <c r="F103" s="16" t="n"/>
      <c r="G103" s="10" t="n"/>
      <c r="H103" s="11">
        <f>IF($E103="","",$E103-N($F103))</f>
        <v/>
      </c>
      <c r="I103" s="17">
        <f>IF($E103="","",Settings!$B$3-$C103)</f>
        <v/>
      </c>
      <c r="J103" s="17">
        <f>IF($E103="","",MAX(0,Settings!$B$3-$D103))</f>
        <v/>
      </c>
      <c r="K103" s="17">
        <f>IF($E103="","",IF($J103=0,"Current",IF($J103&lt;=30,"1 to 30",IF($J103&lt;=60,"31 to 60",IF($J103&lt;=90,"61 to 90","Over 90")))))</f>
        <v/>
      </c>
      <c r="L103" s="11">
        <f>IF($E103="","",IF($K103="Current",$H103,0))</f>
        <v/>
      </c>
      <c r="M103" s="11">
        <f>IF($E103="","",IF($K103="1 to 30",$H103,0))</f>
        <v/>
      </c>
      <c r="N103" s="11">
        <f>IF($E103="","",IF($K103="31 to 60",$H103,0))</f>
        <v/>
      </c>
      <c r="O103" s="11">
        <f>IF($E103="","",IF($K103="61 to 90",$H103,0))</f>
        <v/>
      </c>
      <c r="P103" s="11">
        <f>IF($E103="","",IF($K103="Over 90",$H103,0))</f>
        <v/>
      </c>
      <c r="Q103" s="17">
        <f>IF($E103="","",IF($I103&gt;Settings!$B$4,"Yes","No"))</f>
        <v/>
      </c>
    </row>
    <row r="104">
      <c r="A104" s="10" t="n"/>
      <c r="B104" s="10" t="n"/>
      <c r="C104" s="6" t="n"/>
      <c r="D104" s="6" t="n"/>
      <c r="E104" s="16" t="n"/>
      <c r="F104" s="16" t="n"/>
      <c r="G104" s="10" t="n"/>
      <c r="H104" s="11">
        <f>IF($E104="","",$E104-N($F104))</f>
        <v/>
      </c>
      <c r="I104" s="17">
        <f>IF($E104="","",Settings!$B$3-$C104)</f>
        <v/>
      </c>
      <c r="J104" s="17">
        <f>IF($E104="","",MAX(0,Settings!$B$3-$D104))</f>
        <v/>
      </c>
      <c r="K104" s="17">
        <f>IF($E104="","",IF($J104=0,"Current",IF($J104&lt;=30,"1 to 30",IF($J104&lt;=60,"31 to 60",IF($J104&lt;=90,"61 to 90","Over 90")))))</f>
        <v/>
      </c>
      <c r="L104" s="11">
        <f>IF($E104="","",IF($K104="Current",$H104,0))</f>
        <v/>
      </c>
      <c r="M104" s="11">
        <f>IF($E104="","",IF($K104="1 to 30",$H104,0))</f>
        <v/>
      </c>
      <c r="N104" s="11">
        <f>IF($E104="","",IF($K104="31 to 60",$H104,0))</f>
        <v/>
      </c>
      <c r="O104" s="11">
        <f>IF($E104="","",IF($K104="61 to 90",$H104,0))</f>
        <v/>
      </c>
      <c r="P104" s="11">
        <f>IF($E104="","",IF($K104="Over 90",$H104,0))</f>
        <v/>
      </c>
      <c r="Q104" s="17">
        <f>IF($E104="","",IF($I104&gt;Settings!$B$4,"Yes","No"))</f>
        <v/>
      </c>
    </row>
    <row r="105">
      <c r="A105" s="10" t="n"/>
      <c r="B105" s="10" t="n"/>
      <c r="C105" s="6" t="n"/>
      <c r="D105" s="6" t="n"/>
      <c r="E105" s="16" t="n"/>
      <c r="F105" s="16" t="n"/>
      <c r="G105" s="10" t="n"/>
      <c r="H105" s="11">
        <f>IF($E105="","",$E105-N($F105))</f>
        <v/>
      </c>
      <c r="I105" s="17">
        <f>IF($E105="","",Settings!$B$3-$C105)</f>
        <v/>
      </c>
      <c r="J105" s="17">
        <f>IF($E105="","",MAX(0,Settings!$B$3-$D105))</f>
        <v/>
      </c>
      <c r="K105" s="17">
        <f>IF($E105="","",IF($J105=0,"Current",IF($J105&lt;=30,"1 to 30",IF($J105&lt;=60,"31 to 60",IF($J105&lt;=90,"61 to 90","Over 90")))))</f>
        <v/>
      </c>
      <c r="L105" s="11">
        <f>IF($E105="","",IF($K105="Current",$H105,0))</f>
        <v/>
      </c>
      <c r="M105" s="11">
        <f>IF($E105="","",IF($K105="1 to 30",$H105,0))</f>
        <v/>
      </c>
      <c r="N105" s="11">
        <f>IF($E105="","",IF($K105="31 to 60",$H105,0))</f>
        <v/>
      </c>
      <c r="O105" s="11">
        <f>IF($E105="","",IF($K105="61 to 90",$H105,0))</f>
        <v/>
      </c>
      <c r="P105" s="11">
        <f>IF($E105="","",IF($K105="Over 90",$H105,0))</f>
        <v/>
      </c>
      <c r="Q105" s="17">
        <f>IF($E105="","",IF($I105&gt;Settings!$B$4,"Yes","No"))</f>
        <v/>
      </c>
    </row>
    <row r="106">
      <c r="A106" s="10" t="n"/>
      <c r="B106" s="10" t="n"/>
      <c r="C106" s="6" t="n"/>
      <c r="D106" s="6" t="n"/>
      <c r="E106" s="16" t="n"/>
      <c r="F106" s="16" t="n"/>
      <c r="G106" s="10" t="n"/>
      <c r="H106" s="11">
        <f>IF($E106="","",$E106-N($F106))</f>
        <v/>
      </c>
      <c r="I106" s="17">
        <f>IF($E106="","",Settings!$B$3-$C106)</f>
        <v/>
      </c>
      <c r="J106" s="17">
        <f>IF($E106="","",MAX(0,Settings!$B$3-$D106))</f>
        <v/>
      </c>
      <c r="K106" s="17">
        <f>IF($E106="","",IF($J106=0,"Current",IF($J106&lt;=30,"1 to 30",IF($J106&lt;=60,"31 to 60",IF($J106&lt;=90,"61 to 90","Over 90")))))</f>
        <v/>
      </c>
      <c r="L106" s="11">
        <f>IF($E106="","",IF($K106="Current",$H106,0))</f>
        <v/>
      </c>
      <c r="M106" s="11">
        <f>IF($E106="","",IF($K106="1 to 30",$H106,0))</f>
        <v/>
      </c>
      <c r="N106" s="11">
        <f>IF($E106="","",IF($K106="31 to 60",$H106,0))</f>
        <v/>
      </c>
      <c r="O106" s="11">
        <f>IF($E106="","",IF($K106="61 to 90",$H106,0))</f>
        <v/>
      </c>
      <c r="P106" s="11">
        <f>IF($E106="","",IF($K106="Over 90",$H106,0))</f>
        <v/>
      </c>
      <c r="Q106" s="17">
        <f>IF($E106="","",IF($I106&gt;Settings!$B$4,"Yes","No"))</f>
        <v/>
      </c>
    </row>
    <row r="107">
      <c r="A107" s="10" t="n"/>
      <c r="B107" s="10" t="n"/>
      <c r="C107" s="6" t="n"/>
      <c r="D107" s="6" t="n"/>
      <c r="E107" s="16" t="n"/>
      <c r="F107" s="16" t="n"/>
      <c r="G107" s="10" t="n"/>
      <c r="H107" s="11">
        <f>IF($E107="","",$E107-N($F107))</f>
        <v/>
      </c>
      <c r="I107" s="17">
        <f>IF($E107="","",Settings!$B$3-$C107)</f>
        <v/>
      </c>
      <c r="J107" s="17">
        <f>IF($E107="","",MAX(0,Settings!$B$3-$D107))</f>
        <v/>
      </c>
      <c r="K107" s="17">
        <f>IF($E107="","",IF($J107=0,"Current",IF($J107&lt;=30,"1 to 30",IF($J107&lt;=60,"31 to 60",IF($J107&lt;=90,"61 to 90","Over 90")))))</f>
        <v/>
      </c>
      <c r="L107" s="11">
        <f>IF($E107="","",IF($K107="Current",$H107,0))</f>
        <v/>
      </c>
      <c r="M107" s="11">
        <f>IF($E107="","",IF($K107="1 to 30",$H107,0))</f>
        <v/>
      </c>
      <c r="N107" s="11">
        <f>IF($E107="","",IF($K107="31 to 60",$H107,0))</f>
        <v/>
      </c>
      <c r="O107" s="11">
        <f>IF($E107="","",IF($K107="61 to 90",$H107,0))</f>
        <v/>
      </c>
      <c r="P107" s="11">
        <f>IF($E107="","",IF($K107="Over 90",$H107,0))</f>
        <v/>
      </c>
      <c r="Q107" s="17">
        <f>IF($E107="","",IF($I107&gt;Settings!$B$4,"Yes","No"))</f>
        <v/>
      </c>
    </row>
    <row r="108">
      <c r="A108" s="10" t="n"/>
      <c r="B108" s="10" t="n"/>
      <c r="C108" s="6" t="n"/>
      <c r="D108" s="6" t="n"/>
      <c r="E108" s="16" t="n"/>
      <c r="F108" s="16" t="n"/>
      <c r="G108" s="10" t="n"/>
      <c r="H108" s="11">
        <f>IF($E108="","",$E108-N($F108))</f>
        <v/>
      </c>
      <c r="I108" s="17">
        <f>IF($E108="","",Settings!$B$3-$C108)</f>
        <v/>
      </c>
      <c r="J108" s="17">
        <f>IF($E108="","",MAX(0,Settings!$B$3-$D108))</f>
        <v/>
      </c>
      <c r="K108" s="17">
        <f>IF($E108="","",IF($J108=0,"Current",IF($J108&lt;=30,"1 to 30",IF($J108&lt;=60,"31 to 60",IF($J108&lt;=90,"61 to 90","Over 90")))))</f>
        <v/>
      </c>
      <c r="L108" s="11">
        <f>IF($E108="","",IF($K108="Current",$H108,0))</f>
        <v/>
      </c>
      <c r="M108" s="11">
        <f>IF($E108="","",IF($K108="1 to 30",$H108,0))</f>
        <v/>
      </c>
      <c r="N108" s="11">
        <f>IF($E108="","",IF($K108="31 to 60",$H108,0))</f>
        <v/>
      </c>
      <c r="O108" s="11">
        <f>IF($E108="","",IF($K108="61 to 90",$H108,0))</f>
        <v/>
      </c>
      <c r="P108" s="11">
        <f>IF($E108="","",IF($K108="Over 90",$H108,0))</f>
        <v/>
      </c>
      <c r="Q108" s="17">
        <f>IF($E108="","",IF($I108&gt;Settings!$B$4,"Yes","No"))</f>
        <v/>
      </c>
    </row>
    <row r="109">
      <c r="A109" s="10" t="n"/>
      <c r="B109" s="10" t="n"/>
      <c r="C109" s="6" t="n"/>
      <c r="D109" s="6" t="n"/>
      <c r="E109" s="16" t="n"/>
      <c r="F109" s="16" t="n"/>
      <c r="G109" s="10" t="n"/>
      <c r="H109" s="11">
        <f>IF($E109="","",$E109-N($F109))</f>
        <v/>
      </c>
      <c r="I109" s="17">
        <f>IF($E109="","",Settings!$B$3-$C109)</f>
        <v/>
      </c>
      <c r="J109" s="17">
        <f>IF($E109="","",MAX(0,Settings!$B$3-$D109))</f>
        <v/>
      </c>
      <c r="K109" s="17">
        <f>IF($E109="","",IF($J109=0,"Current",IF($J109&lt;=30,"1 to 30",IF($J109&lt;=60,"31 to 60",IF($J109&lt;=90,"61 to 90","Over 90")))))</f>
        <v/>
      </c>
      <c r="L109" s="11">
        <f>IF($E109="","",IF($K109="Current",$H109,0))</f>
        <v/>
      </c>
      <c r="M109" s="11">
        <f>IF($E109="","",IF($K109="1 to 30",$H109,0))</f>
        <v/>
      </c>
      <c r="N109" s="11">
        <f>IF($E109="","",IF($K109="31 to 60",$H109,0))</f>
        <v/>
      </c>
      <c r="O109" s="11">
        <f>IF($E109="","",IF($K109="61 to 90",$H109,0))</f>
        <v/>
      </c>
      <c r="P109" s="11">
        <f>IF($E109="","",IF($K109="Over 90",$H109,0))</f>
        <v/>
      </c>
      <c r="Q109" s="17">
        <f>IF($E109="","",IF($I109&gt;Settings!$B$4,"Yes","No"))</f>
        <v/>
      </c>
    </row>
    <row r="110">
      <c r="A110" s="10" t="n"/>
      <c r="B110" s="10" t="n"/>
      <c r="C110" s="6" t="n"/>
      <c r="D110" s="6" t="n"/>
      <c r="E110" s="16" t="n"/>
      <c r="F110" s="16" t="n"/>
      <c r="G110" s="10" t="n"/>
      <c r="H110" s="11">
        <f>IF($E110="","",$E110-N($F110))</f>
        <v/>
      </c>
      <c r="I110" s="17">
        <f>IF($E110="","",Settings!$B$3-$C110)</f>
        <v/>
      </c>
      <c r="J110" s="17">
        <f>IF($E110="","",MAX(0,Settings!$B$3-$D110))</f>
        <v/>
      </c>
      <c r="K110" s="17">
        <f>IF($E110="","",IF($J110=0,"Current",IF($J110&lt;=30,"1 to 30",IF($J110&lt;=60,"31 to 60",IF($J110&lt;=90,"61 to 90","Over 90")))))</f>
        <v/>
      </c>
      <c r="L110" s="11">
        <f>IF($E110="","",IF($K110="Current",$H110,0))</f>
        <v/>
      </c>
      <c r="M110" s="11">
        <f>IF($E110="","",IF($K110="1 to 30",$H110,0))</f>
        <v/>
      </c>
      <c r="N110" s="11">
        <f>IF($E110="","",IF($K110="31 to 60",$H110,0))</f>
        <v/>
      </c>
      <c r="O110" s="11">
        <f>IF($E110="","",IF($K110="61 to 90",$H110,0))</f>
        <v/>
      </c>
      <c r="P110" s="11">
        <f>IF($E110="","",IF($K110="Over 90",$H110,0))</f>
        <v/>
      </c>
      <c r="Q110" s="17">
        <f>IF($E110="","",IF($I110&gt;Settings!$B$4,"Yes","No"))</f>
        <v/>
      </c>
    </row>
    <row r="111">
      <c r="A111" s="10" t="n"/>
      <c r="B111" s="10" t="n"/>
      <c r="C111" s="6" t="n"/>
      <c r="D111" s="6" t="n"/>
      <c r="E111" s="16" t="n"/>
      <c r="F111" s="16" t="n"/>
      <c r="G111" s="10" t="n"/>
      <c r="H111" s="11">
        <f>IF($E111="","",$E111-N($F111))</f>
        <v/>
      </c>
      <c r="I111" s="17">
        <f>IF($E111="","",Settings!$B$3-$C111)</f>
        <v/>
      </c>
      <c r="J111" s="17">
        <f>IF($E111="","",MAX(0,Settings!$B$3-$D111))</f>
        <v/>
      </c>
      <c r="K111" s="17">
        <f>IF($E111="","",IF($J111=0,"Current",IF($J111&lt;=30,"1 to 30",IF($J111&lt;=60,"31 to 60",IF($J111&lt;=90,"61 to 90","Over 90")))))</f>
        <v/>
      </c>
      <c r="L111" s="11">
        <f>IF($E111="","",IF($K111="Current",$H111,0))</f>
        <v/>
      </c>
      <c r="M111" s="11">
        <f>IF($E111="","",IF($K111="1 to 30",$H111,0))</f>
        <v/>
      </c>
      <c r="N111" s="11">
        <f>IF($E111="","",IF($K111="31 to 60",$H111,0))</f>
        <v/>
      </c>
      <c r="O111" s="11">
        <f>IF($E111="","",IF($K111="61 to 90",$H111,0))</f>
        <v/>
      </c>
      <c r="P111" s="11">
        <f>IF($E111="","",IF($K111="Over 90",$H111,0))</f>
        <v/>
      </c>
      <c r="Q111" s="17">
        <f>IF($E111="","",IF($I111&gt;Settings!$B$4,"Yes","No"))</f>
        <v/>
      </c>
    </row>
    <row r="112">
      <c r="A112" s="10" t="n"/>
      <c r="B112" s="10" t="n"/>
      <c r="C112" s="6" t="n"/>
      <c r="D112" s="6" t="n"/>
      <c r="E112" s="16" t="n"/>
      <c r="F112" s="16" t="n"/>
      <c r="G112" s="10" t="n"/>
      <c r="H112" s="11">
        <f>IF($E112="","",$E112-N($F112))</f>
        <v/>
      </c>
      <c r="I112" s="17">
        <f>IF($E112="","",Settings!$B$3-$C112)</f>
        <v/>
      </c>
      <c r="J112" s="17">
        <f>IF($E112="","",MAX(0,Settings!$B$3-$D112))</f>
        <v/>
      </c>
      <c r="K112" s="17">
        <f>IF($E112="","",IF($J112=0,"Current",IF($J112&lt;=30,"1 to 30",IF($J112&lt;=60,"31 to 60",IF($J112&lt;=90,"61 to 90","Over 90")))))</f>
        <v/>
      </c>
      <c r="L112" s="11">
        <f>IF($E112="","",IF($K112="Current",$H112,0))</f>
        <v/>
      </c>
      <c r="M112" s="11">
        <f>IF($E112="","",IF($K112="1 to 30",$H112,0))</f>
        <v/>
      </c>
      <c r="N112" s="11">
        <f>IF($E112="","",IF($K112="31 to 60",$H112,0))</f>
        <v/>
      </c>
      <c r="O112" s="11">
        <f>IF($E112="","",IF($K112="61 to 90",$H112,0))</f>
        <v/>
      </c>
      <c r="P112" s="11">
        <f>IF($E112="","",IF($K112="Over 90",$H112,0))</f>
        <v/>
      </c>
      <c r="Q112" s="17">
        <f>IF($E112="","",IF($I112&gt;Settings!$B$4,"Yes","No"))</f>
        <v/>
      </c>
    </row>
    <row r="113">
      <c r="A113" s="10" t="n"/>
      <c r="B113" s="10" t="n"/>
      <c r="C113" s="6" t="n"/>
      <c r="D113" s="6" t="n"/>
      <c r="E113" s="16" t="n"/>
      <c r="F113" s="16" t="n"/>
      <c r="G113" s="10" t="n"/>
      <c r="H113" s="11">
        <f>IF($E113="","",$E113-N($F113))</f>
        <v/>
      </c>
      <c r="I113" s="17">
        <f>IF($E113="","",Settings!$B$3-$C113)</f>
        <v/>
      </c>
      <c r="J113" s="17">
        <f>IF($E113="","",MAX(0,Settings!$B$3-$D113))</f>
        <v/>
      </c>
      <c r="K113" s="17">
        <f>IF($E113="","",IF($J113=0,"Current",IF($J113&lt;=30,"1 to 30",IF($J113&lt;=60,"31 to 60",IF($J113&lt;=90,"61 to 90","Over 90")))))</f>
        <v/>
      </c>
      <c r="L113" s="11">
        <f>IF($E113="","",IF($K113="Current",$H113,0))</f>
        <v/>
      </c>
      <c r="M113" s="11">
        <f>IF($E113="","",IF($K113="1 to 30",$H113,0))</f>
        <v/>
      </c>
      <c r="N113" s="11">
        <f>IF($E113="","",IF($K113="31 to 60",$H113,0))</f>
        <v/>
      </c>
      <c r="O113" s="11">
        <f>IF($E113="","",IF($K113="61 to 90",$H113,0))</f>
        <v/>
      </c>
      <c r="P113" s="11">
        <f>IF($E113="","",IF($K113="Over 90",$H113,0))</f>
        <v/>
      </c>
      <c r="Q113" s="17">
        <f>IF($E113="","",IF($I113&gt;Settings!$B$4,"Yes","No"))</f>
        <v/>
      </c>
    </row>
    <row r="114">
      <c r="A114" s="10" t="n"/>
      <c r="B114" s="10" t="n"/>
      <c r="C114" s="6" t="n"/>
      <c r="D114" s="6" t="n"/>
      <c r="E114" s="16" t="n"/>
      <c r="F114" s="16" t="n"/>
      <c r="G114" s="10" t="n"/>
      <c r="H114" s="11">
        <f>IF($E114="","",$E114-N($F114))</f>
        <v/>
      </c>
      <c r="I114" s="17">
        <f>IF($E114="","",Settings!$B$3-$C114)</f>
        <v/>
      </c>
      <c r="J114" s="17">
        <f>IF($E114="","",MAX(0,Settings!$B$3-$D114))</f>
        <v/>
      </c>
      <c r="K114" s="17">
        <f>IF($E114="","",IF($J114=0,"Current",IF($J114&lt;=30,"1 to 30",IF($J114&lt;=60,"31 to 60",IF($J114&lt;=90,"61 to 90","Over 90")))))</f>
        <v/>
      </c>
      <c r="L114" s="11">
        <f>IF($E114="","",IF($K114="Current",$H114,0))</f>
        <v/>
      </c>
      <c r="M114" s="11">
        <f>IF($E114="","",IF($K114="1 to 30",$H114,0))</f>
        <v/>
      </c>
      <c r="N114" s="11">
        <f>IF($E114="","",IF($K114="31 to 60",$H114,0))</f>
        <v/>
      </c>
      <c r="O114" s="11">
        <f>IF($E114="","",IF($K114="61 to 90",$H114,0))</f>
        <v/>
      </c>
      <c r="P114" s="11">
        <f>IF($E114="","",IF($K114="Over 90",$H114,0))</f>
        <v/>
      </c>
      <c r="Q114" s="17">
        <f>IF($E114="","",IF($I114&gt;Settings!$B$4,"Yes","No"))</f>
        <v/>
      </c>
    </row>
    <row r="115">
      <c r="A115" s="10" t="n"/>
      <c r="B115" s="10" t="n"/>
      <c r="C115" s="6" t="n"/>
      <c r="D115" s="6" t="n"/>
      <c r="E115" s="16" t="n"/>
      <c r="F115" s="16" t="n"/>
      <c r="G115" s="10" t="n"/>
      <c r="H115" s="11">
        <f>IF($E115="","",$E115-N($F115))</f>
        <v/>
      </c>
      <c r="I115" s="17">
        <f>IF($E115="","",Settings!$B$3-$C115)</f>
        <v/>
      </c>
      <c r="J115" s="17">
        <f>IF($E115="","",MAX(0,Settings!$B$3-$D115))</f>
        <v/>
      </c>
      <c r="K115" s="17">
        <f>IF($E115="","",IF($J115=0,"Current",IF($J115&lt;=30,"1 to 30",IF($J115&lt;=60,"31 to 60",IF($J115&lt;=90,"61 to 90","Over 90")))))</f>
        <v/>
      </c>
      <c r="L115" s="11">
        <f>IF($E115="","",IF($K115="Current",$H115,0))</f>
        <v/>
      </c>
      <c r="M115" s="11">
        <f>IF($E115="","",IF($K115="1 to 30",$H115,0))</f>
        <v/>
      </c>
      <c r="N115" s="11">
        <f>IF($E115="","",IF($K115="31 to 60",$H115,0))</f>
        <v/>
      </c>
      <c r="O115" s="11">
        <f>IF($E115="","",IF($K115="61 to 90",$H115,0))</f>
        <v/>
      </c>
      <c r="P115" s="11">
        <f>IF($E115="","",IF($K115="Over 90",$H115,0))</f>
        <v/>
      </c>
      <c r="Q115" s="17">
        <f>IF($E115="","",IF($I115&gt;Settings!$B$4,"Yes","No"))</f>
        <v/>
      </c>
    </row>
    <row r="116">
      <c r="A116" s="10" t="n"/>
      <c r="B116" s="10" t="n"/>
      <c r="C116" s="6" t="n"/>
      <c r="D116" s="6" t="n"/>
      <c r="E116" s="16" t="n"/>
      <c r="F116" s="16" t="n"/>
      <c r="G116" s="10" t="n"/>
      <c r="H116" s="11">
        <f>IF($E116="","",$E116-N($F116))</f>
        <v/>
      </c>
      <c r="I116" s="17">
        <f>IF($E116="","",Settings!$B$3-$C116)</f>
        <v/>
      </c>
      <c r="J116" s="17">
        <f>IF($E116="","",MAX(0,Settings!$B$3-$D116))</f>
        <v/>
      </c>
      <c r="K116" s="17">
        <f>IF($E116="","",IF($J116=0,"Current",IF($J116&lt;=30,"1 to 30",IF($J116&lt;=60,"31 to 60",IF($J116&lt;=90,"61 to 90","Over 90")))))</f>
        <v/>
      </c>
      <c r="L116" s="11">
        <f>IF($E116="","",IF($K116="Current",$H116,0))</f>
        <v/>
      </c>
      <c r="M116" s="11">
        <f>IF($E116="","",IF($K116="1 to 30",$H116,0))</f>
        <v/>
      </c>
      <c r="N116" s="11">
        <f>IF($E116="","",IF($K116="31 to 60",$H116,0))</f>
        <v/>
      </c>
      <c r="O116" s="11">
        <f>IF($E116="","",IF($K116="61 to 90",$H116,0))</f>
        <v/>
      </c>
      <c r="P116" s="11">
        <f>IF($E116="","",IF($K116="Over 90",$H116,0))</f>
        <v/>
      </c>
      <c r="Q116" s="17">
        <f>IF($E116="","",IF($I116&gt;Settings!$B$4,"Yes","No"))</f>
        <v/>
      </c>
    </row>
    <row r="117">
      <c r="A117" s="10" t="n"/>
      <c r="B117" s="10" t="n"/>
      <c r="C117" s="6" t="n"/>
      <c r="D117" s="6" t="n"/>
      <c r="E117" s="16" t="n"/>
      <c r="F117" s="16" t="n"/>
      <c r="G117" s="10" t="n"/>
      <c r="H117" s="11">
        <f>IF($E117="","",$E117-N($F117))</f>
        <v/>
      </c>
      <c r="I117" s="17">
        <f>IF($E117="","",Settings!$B$3-$C117)</f>
        <v/>
      </c>
      <c r="J117" s="17">
        <f>IF($E117="","",MAX(0,Settings!$B$3-$D117))</f>
        <v/>
      </c>
      <c r="K117" s="17">
        <f>IF($E117="","",IF($J117=0,"Current",IF($J117&lt;=30,"1 to 30",IF($J117&lt;=60,"31 to 60",IF($J117&lt;=90,"61 to 90","Over 90")))))</f>
        <v/>
      </c>
      <c r="L117" s="11">
        <f>IF($E117="","",IF($K117="Current",$H117,0))</f>
        <v/>
      </c>
      <c r="M117" s="11">
        <f>IF($E117="","",IF($K117="1 to 30",$H117,0))</f>
        <v/>
      </c>
      <c r="N117" s="11">
        <f>IF($E117="","",IF($K117="31 to 60",$H117,0))</f>
        <v/>
      </c>
      <c r="O117" s="11">
        <f>IF($E117="","",IF($K117="61 to 90",$H117,0))</f>
        <v/>
      </c>
      <c r="P117" s="11">
        <f>IF($E117="","",IF($K117="Over 90",$H117,0))</f>
        <v/>
      </c>
      <c r="Q117" s="17">
        <f>IF($E117="","",IF($I117&gt;Settings!$B$4,"Yes","No"))</f>
        <v/>
      </c>
    </row>
    <row r="118">
      <c r="A118" s="10" t="n"/>
      <c r="B118" s="10" t="n"/>
      <c r="C118" s="6" t="n"/>
      <c r="D118" s="6" t="n"/>
      <c r="E118" s="16" t="n"/>
      <c r="F118" s="16" t="n"/>
      <c r="G118" s="10" t="n"/>
      <c r="H118" s="11">
        <f>IF($E118="","",$E118-N($F118))</f>
        <v/>
      </c>
      <c r="I118" s="17">
        <f>IF($E118="","",Settings!$B$3-$C118)</f>
        <v/>
      </c>
      <c r="J118" s="17">
        <f>IF($E118="","",MAX(0,Settings!$B$3-$D118))</f>
        <v/>
      </c>
      <c r="K118" s="17">
        <f>IF($E118="","",IF($J118=0,"Current",IF($J118&lt;=30,"1 to 30",IF($J118&lt;=60,"31 to 60",IF($J118&lt;=90,"61 to 90","Over 90")))))</f>
        <v/>
      </c>
      <c r="L118" s="11">
        <f>IF($E118="","",IF($K118="Current",$H118,0))</f>
        <v/>
      </c>
      <c r="M118" s="11">
        <f>IF($E118="","",IF($K118="1 to 30",$H118,0))</f>
        <v/>
      </c>
      <c r="N118" s="11">
        <f>IF($E118="","",IF($K118="31 to 60",$H118,0))</f>
        <v/>
      </c>
      <c r="O118" s="11">
        <f>IF($E118="","",IF($K118="61 to 90",$H118,0))</f>
        <v/>
      </c>
      <c r="P118" s="11">
        <f>IF($E118="","",IF($K118="Over 90",$H118,0))</f>
        <v/>
      </c>
      <c r="Q118" s="17">
        <f>IF($E118="","",IF($I118&gt;Settings!$B$4,"Yes","No"))</f>
        <v/>
      </c>
    </row>
    <row r="119">
      <c r="A119" s="10" t="n"/>
      <c r="B119" s="10" t="n"/>
      <c r="C119" s="6" t="n"/>
      <c r="D119" s="6" t="n"/>
      <c r="E119" s="16" t="n"/>
      <c r="F119" s="16" t="n"/>
      <c r="G119" s="10" t="n"/>
      <c r="H119" s="11">
        <f>IF($E119="","",$E119-N($F119))</f>
        <v/>
      </c>
      <c r="I119" s="17">
        <f>IF($E119="","",Settings!$B$3-$C119)</f>
        <v/>
      </c>
      <c r="J119" s="17">
        <f>IF($E119="","",MAX(0,Settings!$B$3-$D119))</f>
        <v/>
      </c>
      <c r="K119" s="17">
        <f>IF($E119="","",IF($J119=0,"Current",IF($J119&lt;=30,"1 to 30",IF($J119&lt;=60,"31 to 60",IF($J119&lt;=90,"61 to 90","Over 90")))))</f>
        <v/>
      </c>
      <c r="L119" s="11">
        <f>IF($E119="","",IF($K119="Current",$H119,0))</f>
        <v/>
      </c>
      <c r="M119" s="11">
        <f>IF($E119="","",IF($K119="1 to 30",$H119,0))</f>
        <v/>
      </c>
      <c r="N119" s="11">
        <f>IF($E119="","",IF($K119="31 to 60",$H119,0))</f>
        <v/>
      </c>
      <c r="O119" s="11">
        <f>IF($E119="","",IF($K119="61 to 90",$H119,0))</f>
        <v/>
      </c>
      <c r="P119" s="11">
        <f>IF($E119="","",IF($K119="Over 90",$H119,0))</f>
        <v/>
      </c>
      <c r="Q119" s="17">
        <f>IF($E119="","",IF($I119&gt;Settings!$B$4,"Yes","No"))</f>
        <v/>
      </c>
    </row>
    <row r="120">
      <c r="A120" s="10" t="n"/>
      <c r="B120" s="10" t="n"/>
      <c r="C120" s="6" t="n"/>
      <c r="D120" s="6" t="n"/>
      <c r="E120" s="16" t="n"/>
      <c r="F120" s="16" t="n"/>
      <c r="G120" s="10" t="n"/>
      <c r="H120" s="11">
        <f>IF($E120="","",$E120-N($F120))</f>
        <v/>
      </c>
      <c r="I120" s="17">
        <f>IF($E120="","",Settings!$B$3-$C120)</f>
        <v/>
      </c>
      <c r="J120" s="17">
        <f>IF($E120="","",MAX(0,Settings!$B$3-$D120))</f>
        <v/>
      </c>
      <c r="K120" s="17">
        <f>IF($E120="","",IF($J120=0,"Current",IF($J120&lt;=30,"1 to 30",IF($J120&lt;=60,"31 to 60",IF($J120&lt;=90,"61 to 90","Over 90")))))</f>
        <v/>
      </c>
      <c r="L120" s="11">
        <f>IF($E120="","",IF($K120="Current",$H120,0))</f>
        <v/>
      </c>
      <c r="M120" s="11">
        <f>IF($E120="","",IF($K120="1 to 30",$H120,0))</f>
        <v/>
      </c>
      <c r="N120" s="11">
        <f>IF($E120="","",IF($K120="31 to 60",$H120,0))</f>
        <v/>
      </c>
      <c r="O120" s="11">
        <f>IF($E120="","",IF($K120="61 to 90",$H120,0))</f>
        <v/>
      </c>
      <c r="P120" s="11">
        <f>IF($E120="","",IF($K120="Over 90",$H120,0))</f>
        <v/>
      </c>
      <c r="Q120" s="17">
        <f>IF($E120="","",IF($I120&gt;Settings!$B$4,"Yes","No"))</f>
        <v/>
      </c>
    </row>
    <row r="121">
      <c r="A121" s="10" t="n"/>
      <c r="B121" s="10" t="n"/>
      <c r="C121" s="6" t="n"/>
      <c r="D121" s="6" t="n"/>
      <c r="E121" s="16" t="n"/>
      <c r="F121" s="16" t="n"/>
      <c r="G121" s="10" t="n"/>
      <c r="H121" s="11">
        <f>IF($E121="","",$E121-N($F121))</f>
        <v/>
      </c>
      <c r="I121" s="17">
        <f>IF($E121="","",Settings!$B$3-$C121)</f>
        <v/>
      </c>
      <c r="J121" s="17">
        <f>IF($E121="","",MAX(0,Settings!$B$3-$D121))</f>
        <v/>
      </c>
      <c r="K121" s="17">
        <f>IF($E121="","",IF($J121=0,"Current",IF($J121&lt;=30,"1 to 30",IF($J121&lt;=60,"31 to 60",IF($J121&lt;=90,"61 to 90","Over 90")))))</f>
        <v/>
      </c>
      <c r="L121" s="11">
        <f>IF($E121="","",IF($K121="Current",$H121,0))</f>
        <v/>
      </c>
      <c r="M121" s="11">
        <f>IF($E121="","",IF($K121="1 to 30",$H121,0))</f>
        <v/>
      </c>
      <c r="N121" s="11">
        <f>IF($E121="","",IF($K121="31 to 60",$H121,0))</f>
        <v/>
      </c>
      <c r="O121" s="11">
        <f>IF($E121="","",IF($K121="61 to 90",$H121,0))</f>
        <v/>
      </c>
      <c r="P121" s="11">
        <f>IF($E121="","",IF($K121="Over 90",$H121,0))</f>
        <v/>
      </c>
      <c r="Q121" s="17">
        <f>IF($E121="","",IF($I121&gt;Settings!$B$4,"Yes","No"))</f>
        <v/>
      </c>
    </row>
    <row r="122">
      <c r="A122" s="10" t="n"/>
      <c r="B122" s="10" t="n"/>
      <c r="C122" s="6" t="n"/>
      <c r="D122" s="6" t="n"/>
      <c r="E122" s="16" t="n"/>
      <c r="F122" s="16" t="n"/>
      <c r="G122" s="10" t="n"/>
      <c r="H122" s="11">
        <f>IF($E122="","",$E122-N($F122))</f>
        <v/>
      </c>
      <c r="I122" s="17">
        <f>IF($E122="","",Settings!$B$3-$C122)</f>
        <v/>
      </c>
      <c r="J122" s="17">
        <f>IF($E122="","",MAX(0,Settings!$B$3-$D122))</f>
        <v/>
      </c>
      <c r="K122" s="17">
        <f>IF($E122="","",IF($J122=0,"Current",IF($J122&lt;=30,"1 to 30",IF($J122&lt;=60,"31 to 60",IF($J122&lt;=90,"61 to 90","Over 90")))))</f>
        <v/>
      </c>
      <c r="L122" s="11">
        <f>IF($E122="","",IF($K122="Current",$H122,0))</f>
        <v/>
      </c>
      <c r="M122" s="11">
        <f>IF($E122="","",IF($K122="1 to 30",$H122,0))</f>
        <v/>
      </c>
      <c r="N122" s="11">
        <f>IF($E122="","",IF($K122="31 to 60",$H122,0))</f>
        <v/>
      </c>
      <c r="O122" s="11">
        <f>IF($E122="","",IF($K122="61 to 90",$H122,0))</f>
        <v/>
      </c>
      <c r="P122" s="11">
        <f>IF($E122="","",IF($K122="Over 90",$H122,0))</f>
        <v/>
      </c>
      <c r="Q122" s="17">
        <f>IF($E122="","",IF($I122&gt;Settings!$B$4,"Yes","No"))</f>
        <v/>
      </c>
    </row>
    <row r="123">
      <c r="A123" s="10" t="n"/>
      <c r="B123" s="10" t="n"/>
      <c r="C123" s="6" t="n"/>
      <c r="D123" s="6" t="n"/>
      <c r="E123" s="16" t="n"/>
      <c r="F123" s="16" t="n"/>
      <c r="G123" s="10" t="n"/>
      <c r="H123" s="11">
        <f>IF($E123="","",$E123-N($F123))</f>
        <v/>
      </c>
      <c r="I123" s="17">
        <f>IF($E123="","",Settings!$B$3-$C123)</f>
        <v/>
      </c>
      <c r="J123" s="17">
        <f>IF($E123="","",MAX(0,Settings!$B$3-$D123))</f>
        <v/>
      </c>
      <c r="K123" s="17">
        <f>IF($E123="","",IF($J123=0,"Current",IF($J123&lt;=30,"1 to 30",IF($J123&lt;=60,"31 to 60",IF($J123&lt;=90,"61 to 90","Over 90")))))</f>
        <v/>
      </c>
      <c r="L123" s="11">
        <f>IF($E123="","",IF($K123="Current",$H123,0))</f>
        <v/>
      </c>
      <c r="M123" s="11">
        <f>IF($E123="","",IF($K123="1 to 30",$H123,0))</f>
        <v/>
      </c>
      <c r="N123" s="11">
        <f>IF($E123="","",IF($K123="31 to 60",$H123,0))</f>
        <v/>
      </c>
      <c r="O123" s="11">
        <f>IF($E123="","",IF($K123="61 to 90",$H123,0))</f>
        <v/>
      </c>
      <c r="P123" s="11">
        <f>IF($E123="","",IF($K123="Over 90",$H123,0))</f>
        <v/>
      </c>
      <c r="Q123" s="17">
        <f>IF($E123="","",IF($I123&gt;Settings!$B$4,"Yes","No"))</f>
        <v/>
      </c>
    </row>
    <row r="124">
      <c r="A124" s="10" t="n"/>
      <c r="B124" s="10" t="n"/>
      <c r="C124" s="6" t="n"/>
      <c r="D124" s="6" t="n"/>
      <c r="E124" s="16" t="n"/>
      <c r="F124" s="16" t="n"/>
      <c r="G124" s="10" t="n"/>
      <c r="H124" s="11">
        <f>IF($E124="","",$E124-N($F124))</f>
        <v/>
      </c>
      <c r="I124" s="17">
        <f>IF($E124="","",Settings!$B$3-$C124)</f>
        <v/>
      </c>
      <c r="J124" s="17">
        <f>IF($E124="","",MAX(0,Settings!$B$3-$D124))</f>
        <v/>
      </c>
      <c r="K124" s="17">
        <f>IF($E124="","",IF($J124=0,"Current",IF($J124&lt;=30,"1 to 30",IF($J124&lt;=60,"31 to 60",IF($J124&lt;=90,"61 to 90","Over 90")))))</f>
        <v/>
      </c>
      <c r="L124" s="11">
        <f>IF($E124="","",IF($K124="Current",$H124,0))</f>
        <v/>
      </c>
      <c r="M124" s="11">
        <f>IF($E124="","",IF($K124="1 to 30",$H124,0))</f>
        <v/>
      </c>
      <c r="N124" s="11">
        <f>IF($E124="","",IF($K124="31 to 60",$H124,0))</f>
        <v/>
      </c>
      <c r="O124" s="11">
        <f>IF($E124="","",IF($K124="61 to 90",$H124,0))</f>
        <v/>
      </c>
      <c r="P124" s="11">
        <f>IF($E124="","",IF($K124="Over 90",$H124,0))</f>
        <v/>
      </c>
      <c r="Q124" s="17">
        <f>IF($E124="","",IF($I124&gt;Settings!$B$4,"Yes","No"))</f>
        <v/>
      </c>
    </row>
    <row r="125">
      <c r="A125" s="10" t="n"/>
      <c r="B125" s="10" t="n"/>
      <c r="C125" s="6" t="n"/>
      <c r="D125" s="6" t="n"/>
      <c r="E125" s="16" t="n"/>
      <c r="F125" s="16" t="n"/>
      <c r="G125" s="10" t="n"/>
      <c r="H125" s="11">
        <f>IF($E125="","",$E125-N($F125))</f>
        <v/>
      </c>
      <c r="I125" s="17">
        <f>IF($E125="","",Settings!$B$3-$C125)</f>
        <v/>
      </c>
      <c r="J125" s="17">
        <f>IF($E125="","",MAX(0,Settings!$B$3-$D125))</f>
        <v/>
      </c>
      <c r="K125" s="17">
        <f>IF($E125="","",IF($J125=0,"Current",IF($J125&lt;=30,"1 to 30",IF($J125&lt;=60,"31 to 60",IF($J125&lt;=90,"61 to 90","Over 90")))))</f>
        <v/>
      </c>
      <c r="L125" s="11">
        <f>IF($E125="","",IF($K125="Current",$H125,0))</f>
        <v/>
      </c>
      <c r="M125" s="11">
        <f>IF($E125="","",IF($K125="1 to 30",$H125,0))</f>
        <v/>
      </c>
      <c r="N125" s="11">
        <f>IF($E125="","",IF($K125="31 to 60",$H125,0))</f>
        <v/>
      </c>
      <c r="O125" s="11">
        <f>IF($E125="","",IF($K125="61 to 90",$H125,0))</f>
        <v/>
      </c>
      <c r="P125" s="11">
        <f>IF($E125="","",IF($K125="Over 90",$H125,0))</f>
        <v/>
      </c>
      <c r="Q125" s="17">
        <f>IF($E125="","",IF($I125&gt;Settings!$B$4,"Yes","No"))</f>
        <v/>
      </c>
    </row>
    <row r="126">
      <c r="A126" s="10" t="n"/>
      <c r="B126" s="10" t="n"/>
      <c r="C126" s="6" t="n"/>
      <c r="D126" s="6" t="n"/>
      <c r="E126" s="16" t="n"/>
      <c r="F126" s="16" t="n"/>
      <c r="G126" s="10" t="n"/>
      <c r="H126" s="11">
        <f>IF($E126="","",$E126-N($F126))</f>
        <v/>
      </c>
      <c r="I126" s="17">
        <f>IF($E126="","",Settings!$B$3-$C126)</f>
        <v/>
      </c>
      <c r="J126" s="17">
        <f>IF($E126="","",MAX(0,Settings!$B$3-$D126))</f>
        <v/>
      </c>
      <c r="K126" s="17">
        <f>IF($E126="","",IF($J126=0,"Current",IF($J126&lt;=30,"1 to 30",IF($J126&lt;=60,"31 to 60",IF($J126&lt;=90,"61 to 90","Over 90")))))</f>
        <v/>
      </c>
      <c r="L126" s="11">
        <f>IF($E126="","",IF($K126="Current",$H126,0))</f>
        <v/>
      </c>
      <c r="M126" s="11">
        <f>IF($E126="","",IF($K126="1 to 30",$H126,0))</f>
        <v/>
      </c>
      <c r="N126" s="11">
        <f>IF($E126="","",IF($K126="31 to 60",$H126,0))</f>
        <v/>
      </c>
      <c r="O126" s="11">
        <f>IF($E126="","",IF($K126="61 to 90",$H126,0))</f>
        <v/>
      </c>
      <c r="P126" s="11">
        <f>IF($E126="","",IF($K126="Over 90",$H126,0))</f>
        <v/>
      </c>
      <c r="Q126" s="17">
        <f>IF($E126="","",IF($I126&gt;Settings!$B$4,"Yes","No"))</f>
        <v/>
      </c>
    </row>
    <row r="127">
      <c r="A127" s="10" t="n"/>
      <c r="B127" s="10" t="n"/>
      <c r="C127" s="6" t="n"/>
      <c r="D127" s="6" t="n"/>
      <c r="E127" s="16" t="n"/>
      <c r="F127" s="16" t="n"/>
      <c r="G127" s="10" t="n"/>
      <c r="H127" s="11">
        <f>IF($E127="","",$E127-N($F127))</f>
        <v/>
      </c>
      <c r="I127" s="17">
        <f>IF($E127="","",Settings!$B$3-$C127)</f>
        <v/>
      </c>
      <c r="J127" s="17">
        <f>IF($E127="","",MAX(0,Settings!$B$3-$D127))</f>
        <v/>
      </c>
      <c r="K127" s="17">
        <f>IF($E127="","",IF($J127=0,"Current",IF($J127&lt;=30,"1 to 30",IF($J127&lt;=60,"31 to 60",IF($J127&lt;=90,"61 to 90","Over 90")))))</f>
        <v/>
      </c>
      <c r="L127" s="11">
        <f>IF($E127="","",IF($K127="Current",$H127,0))</f>
        <v/>
      </c>
      <c r="M127" s="11">
        <f>IF($E127="","",IF($K127="1 to 30",$H127,0))</f>
        <v/>
      </c>
      <c r="N127" s="11">
        <f>IF($E127="","",IF($K127="31 to 60",$H127,0))</f>
        <v/>
      </c>
      <c r="O127" s="11">
        <f>IF($E127="","",IF($K127="61 to 90",$H127,0))</f>
        <v/>
      </c>
      <c r="P127" s="11">
        <f>IF($E127="","",IF($K127="Over 90",$H127,0))</f>
        <v/>
      </c>
      <c r="Q127" s="17">
        <f>IF($E127="","",IF($I127&gt;Settings!$B$4,"Yes","No"))</f>
        <v/>
      </c>
    </row>
    <row r="128">
      <c r="A128" s="10" t="n"/>
      <c r="B128" s="10" t="n"/>
      <c r="C128" s="6" t="n"/>
      <c r="D128" s="6" t="n"/>
      <c r="E128" s="16" t="n"/>
      <c r="F128" s="16" t="n"/>
      <c r="G128" s="10" t="n"/>
      <c r="H128" s="11">
        <f>IF($E128="","",$E128-N($F128))</f>
        <v/>
      </c>
      <c r="I128" s="17">
        <f>IF($E128="","",Settings!$B$3-$C128)</f>
        <v/>
      </c>
      <c r="J128" s="17">
        <f>IF($E128="","",MAX(0,Settings!$B$3-$D128))</f>
        <v/>
      </c>
      <c r="K128" s="17">
        <f>IF($E128="","",IF($J128=0,"Current",IF($J128&lt;=30,"1 to 30",IF($J128&lt;=60,"31 to 60",IF($J128&lt;=90,"61 to 90","Over 90")))))</f>
        <v/>
      </c>
      <c r="L128" s="11">
        <f>IF($E128="","",IF($K128="Current",$H128,0))</f>
        <v/>
      </c>
      <c r="M128" s="11">
        <f>IF($E128="","",IF($K128="1 to 30",$H128,0))</f>
        <v/>
      </c>
      <c r="N128" s="11">
        <f>IF($E128="","",IF($K128="31 to 60",$H128,0))</f>
        <v/>
      </c>
      <c r="O128" s="11">
        <f>IF($E128="","",IF($K128="61 to 90",$H128,0))</f>
        <v/>
      </c>
      <c r="P128" s="11">
        <f>IF($E128="","",IF($K128="Over 90",$H128,0))</f>
        <v/>
      </c>
      <c r="Q128" s="17">
        <f>IF($E128="","",IF($I128&gt;Settings!$B$4,"Yes","No"))</f>
        <v/>
      </c>
    </row>
    <row r="129">
      <c r="A129" s="10" t="n"/>
      <c r="B129" s="10" t="n"/>
      <c r="C129" s="6" t="n"/>
      <c r="D129" s="6" t="n"/>
      <c r="E129" s="16" t="n"/>
      <c r="F129" s="16" t="n"/>
      <c r="G129" s="10" t="n"/>
      <c r="H129" s="11">
        <f>IF($E129="","",$E129-N($F129))</f>
        <v/>
      </c>
      <c r="I129" s="17">
        <f>IF($E129="","",Settings!$B$3-$C129)</f>
        <v/>
      </c>
      <c r="J129" s="17">
        <f>IF($E129="","",MAX(0,Settings!$B$3-$D129))</f>
        <v/>
      </c>
      <c r="K129" s="17">
        <f>IF($E129="","",IF($J129=0,"Current",IF($J129&lt;=30,"1 to 30",IF($J129&lt;=60,"31 to 60",IF($J129&lt;=90,"61 to 90","Over 90")))))</f>
        <v/>
      </c>
      <c r="L129" s="11">
        <f>IF($E129="","",IF($K129="Current",$H129,0))</f>
        <v/>
      </c>
      <c r="M129" s="11">
        <f>IF($E129="","",IF($K129="1 to 30",$H129,0))</f>
        <v/>
      </c>
      <c r="N129" s="11">
        <f>IF($E129="","",IF($K129="31 to 60",$H129,0))</f>
        <v/>
      </c>
      <c r="O129" s="11">
        <f>IF($E129="","",IF($K129="61 to 90",$H129,0))</f>
        <v/>
      </c>
      <c r="P129" s="11">
        <f>IF($E129="","",IF($K129="Over 90",$H129,0))</f>
        <v/>
      </c>
      <c r="Q129" s="17">
        <f>IF($E129="","",IF($I129&gt;Settings!$B$4,"Yes","No"))</f>
        <v/>
      </c>
    </row>
    <row r="130">
      <c r="A130" s="10" t="n"/>
      <c r="B130" s="10" t="n"/>
      <c r="C130" s="6" t="n"/>
      <c r="D130" s="6" t="n"/>
      <c r="E130" s="16" t="n"/>
      <c r="F130" s="16" t="n"/>
      <c r="G130" s="10" t="n"/>
      <c r="H130" s="11">
        <f>IF($E130="","",$E130-N($F130))</f>
        <v/>
      </c>
      <c r="I130" s="17">
        <f>IF($E130="","",Settings!$B$3-$C130)</f>
        <v/>
      </c>
      <c r="J130" s="17">
        <f>IF($E130="","",MAX(0,Settings!$B$3-$D130))</f>
        <v/>
      </c>
      <c r="K130" s="17">
        <f>IF($E130="","",IF($J130=0,"Current",IF($J130&lt;=30,"1 to 30",IF($J130&lt;=60,"31 to 60",IF($J130&lt;=90,"61 to 90","Over 90")))))</f>
        <v/>
      </c>
      <c r="L130" s="11">
        <f>IF($E130="","",IF($K130="Current",$H130,0))</f>
        <v/>
      </c>
      <c r="M130" s="11">
        <f>IF($E130="","",IF($K130="1 to 30",$H130,0))</f>
        <v/>
      </c>
      <c r="N130" s="11">
        <f>IF($E130="","",IF($K130="31 to 60",$H130,0))</f>
        <v/>
      </c>
      <c r="O130" s="11">
        <f>IF($E130="","",IF($K130="61 to 90",$H130,0))</f>
        <v/>
      </c>
      <c r="P130" s="11">
        <f>IF($E130="","",IF($K130="Over 90",$H130,0))</f>
        <v/>
      </c>
      <c r="Q130" s="17">
        <f>IF($E130="","",IF($I130&gt;Settings!$B$4,"Yes","No"))</f>
        <v/>
      </c>
    </row>
    <row r="131">
      <c r="A131" s="10" t="n"/>
      <c r="B131" s="10" t="n"/>
      <c r="C131" s="6" t="n"/>
      <c r="D131" s="6" t="n"/>
      <c r="E131" s="16" t="n"/>
      <c r="F131" s="16" t="n"/>
      <c r="G131" s="10" t="n"/>
      <c r="H131" s="11">
        <f>IF($E131="","",$E131-N($F131))</f>
        <v/>
      </c>
      <c r="I131" s="17">
        <f>IF($E131="","",Settings!$B$3-$C131)</f>
        <v/>
      </c>
      <c r="J131" s="17">
        <f>IF($E131="","",MAX(0,Settings!$B$3-$D131))</f>
        <v/>
      </c>
      <c r="K131" s="17">
        <f>IF($E131="","",IF($J131=0,"Current",IF($J131&lt;=30,"1 to 30",IF($J131&lt;=60,"31 to 60",IF($J131&lt;=90,"61 to 90","Over 90")))))</f>
        <v/>
      </c>
      <c r="L131" s="11">
        <f>IF($E131="","",IF($K131="Current",$H131,0))</f>
        <v/>
      </c>
      <c r="M131" s="11">
        <f>IF($E131="","",IF($K131="1 to 30",$H131,0))</f>
        <v/>
      </c>
      <c r="N131" s="11">
        <f>IF($E131="","",IF($K131="31 to 60",$H131,0))</f>
        <v/>
      </c>
      <c r="O131" s="11">
        <f>IF($E131="","",IF($K131="61 to 90",$H131,0))</f>
        <v/>
      </c>
      <c r="P131" s="11">
        <f>IF($E131="","",IF($K131="Over 90",$H131,0))</f>
        <v/>
      </c>
      <c r="Q131" s="17">
        <f>IF($E131="","",IF($I131&gt;Settings!$B$4,"Yes","No"))</f>
        <v/>
      </c>
    </row>
    <row r="132">
      <c r="A132" s="10" t="n"/>
      <c r="B132" s="10" t="n"/>
      <c r="C132" s="6" t="n"/>
      <c r="D132" s="6" t="n"/>
      <c r="E132" s="16" t="n"/>
      <c r="F132" s="16" t="n"/>
      <c r="G132" s="10" t="n"/>
      <c r="H132" s="11">
        <f>IF($E132="","",$E132-N($F132))</f>
        <v/>
      </c>
      <c r="I132" s="17">
        <f>IF($E132="","",Settings!$B$3-$C132)</f>
        <v/>
      </c>
      <c r="J132" s="17">
        <f>IF($E132="","",MAX(0,Settings!$B$3-$D132))</f>
        <v/>
      </c>
      <c r="K132" s="17">
        <f>IF($E132="","",IF($J132=0,"Current",IF($J132&lt;=30,"1 to 30",IF($J132&lt;=60,"31 to 60",IF($J132&lt;=90,"61 to 90","Over 90")))))</f>
        <v/>
      </c>
      <c r="L132" s="11">
        <f>IF($E132="","",IF($K132="Current",$H132,0))</f>
        <v/>
      </c>
      <c r="M132" s="11">
        <f>IF($E132="","",IF($K132="1 to 30",$H132,0))</f>
        <v/>
      </c>
      <c r="N132" s="11">
        <f>IF($E132="","",IF($K132="31 to 60",$H132,0))</f>
        <v/>
      </c>
      <c r="O132" s="11">
        <f>IF($E132="","",IF($K132="61 to 90",$H132,0))</f>
        <v/>
      </c>
      <c r="P132" s="11">
        <f>IF($E132="","",IF($K132="Over 90",$H132,0))</f>
        <v/>
      </c>
      <c r="Q132" s="17">
        <f>IF($E132="","",IF($I132&gt;Settings!$B$4,"Yes","No"))</f>
        <v/>
      </c>
    </row>
    <row r="133">
      <c r="A133" s="10" t="n"/>
      <c r="B133" s="10" t="n"/>
      <c r="C133" s="6" t="n"/>
      <c r="D133" s="6" t="n"/>
      <c r="E133" s="16" t="n"/>
      <c r="F133" s="16" t="n"/>
      <c r="G133" s="10" t="n"/>
      <c r="H133" s="11">
        <f>IF($E133="","",$E133-N($F133))</f>
        <v/>
      </c>
      <c r="I133" s="17">
        <f>IF($E133="","",Settings!$B$3-$C133)</f>
        <v/>
      </c>
      <c r="J133" s="17">
        <f>IF($E133="","",MAX(0,Settings!$B$3-$D133))</f>
        <v/>
      </c>
      <c r="K133" s="17">
        <f>IF($E133="","",IF($J133=0,"Current",IF($J133&lt;=30,"1 to 30",IF($J133&lt;=60,"31 to 60",IF($J133&lt;=90,"61 to 90","Over 90")))))</f>
        <v/>
      </c>
      <c r="L133" s="11">
        <f>IF($E133="","",IF($K133="Current",$H133,0))</f>
        <v/>
      </c>
      <c r="M133" s="11">
        <f>IF($E133="","",IF($K133="1 to 30",$H133,0))</f>
        <v/>
      </c>
      <c r="N133" s="11">
        <f>IF($E133="","",IF($K133="31 to 60",$H133,0))</f>
        <v/>
      </c>
      <c r="O133" s="11">
        <f>IF($E133="","",IF($K133="61 to 90",$H133,0))</f>
        <v/>
      </c>
      <c r="P133" s="11">
        <f>IF($E133="","",IF($K133="Over 90",$H133,0))</f>
        <v/>
      </c>
      <c r="Q133" s="17">
        <f>IF($E133="","",IF($I133&gt;Settings!$B$4,"Yes","No"))</f>
        <v/>
      </c>
    </row>
    <row r="134">
      <c r="A134" s="10" t="n"/>
      <c r="B134" s="10" t="n"/>
      <c r="C134" s="6" t="n"/>
      <c r="D134" s="6" t="n"/>
      <c r="E134" s="16" t="n"/>
      <c r="F134" s="16" t="n"/>
      <c r="G134" s="10" t="n"/>
      <c r="H134" s="11">
        <f>IF($E134="","",$E134-N($F134))</f>
        <v/>
      </c>
      <c r="I134" s="17">
        <f>IF($E134="","",Settings!$B$3-$C134)</f>
        <v/>
      </c>
      <c r="J134" s="17">
        <f>IF($E134="","",MAX(0,Settings!$B$3-$D134))</f>
        <v/>
      </c>
      <c r="K134" s="17">
        <f>IF($E134="","",IF($J134=0,"Current",IF($J134&lt;=30,"1 to 30",IF($J134&lt;=60,"31 to 60",IF($J134&lt;=90,"61 to 90","Over 90")))))</f>
        <v/>
      </c>
      <c r="L134" s="11">
        <f>IF($E134="","",IF($K134="Current",$H134,0))</f>
        <v/>
      </c>
      <c r="M134" s="11">
        <f>IF($E134="","",IF($K134="1 to 30",$H134,0))</f>
        <v/>
      </c>
      <c r="N134" s="11">
        <f>IF($E134="","",IF($K134="31 to 60",$H134,0))</f>
        <v/>
      </c>
      <c r="O134" s="11">
        <f>IF($E134="","",IF($K134="61 to 90",$H134,0))</f>
        <v/>
      </c>
      <c r="P134" s="11">
        <f>IF($E134="","",IF($K134="Over 90",$H134,0))</f>
        <v/>
      </c>
      <c r="Q134" s="17">
        <f>IF($E134="","",IF($I134&gt;Settings!$B$4,"Yes","No"))</f>
        <v/>
      </c>
    </row>
    <row r="135">
      <c r="A135" s="10" t="n"/>
      <c r="B135" s="10" t="n"/>
      <c r="C135" s="6" t="n"/>
      <c r="D135" s="6" t="n"/>
      <c r="E135" s="16" t="n"/>
      <c r="F135" s="16" t="n"/>
      <c r="G135" s="10" t="n"/>
      <c r="H135" s="11">
        <f>IF($E135="","",$E135-N($F135))</f>
        <v/>
      </c>
      <c r="I135" s="17">
        <f>IF($E135="","",Settings!$B$3-$C135)</f>
        <v/>
      </c>
      <c r="J135" s="17">
        <f>IF($E135="","",MAX(0,Settings!$B$3-$D135))</f>
        <v/>
      </c>
      <c r="K135" s="17">
        <f>IF($E135="","",IF($J135=0,"Current",IF($J135&lt;=30,"1 to 30",IF($J135&lt;=60,"31 to 60",IF($J135&lt;=90,"61 to 90","Over 90")))))</f>
        <v/>
      </c>
      <c r="L135" s="11">
        <f>IF($E135="","",IF($K135="Current",$H135,0))</f>
        <v/>
      </c>
      <c r="M135" s="11">
        <f>IF($E135="","",IF($K135="1 to 30",$H135,0))</f>
        <v/>
      </c>
      <c r="N135" s="11">
        <f>IF($E135="","",IF($K135="31 to 60",$H135,0))</f>
        <v/>
      </c>
      <c r="O135" s="11">
        <f>IF($E135="","",IF($K135="61 to 90",$H135,0))</f>
        <v/>
      </c>
      <c r="P135" s="11">
        <f>IF($E135="","",IF($K135="Over 90",$H135,0))</f>
        <v/>
      </c>
      <c r="Q135" s="17">
        <f>IF($E135="","",IF($I135&gt;Settings!$B$4,"Yes","No"))</f>
        <v/>
      </c>
    </row>
    <row r="136">
      <c r="A136" s="10" t="n"/>
      <c r="B136" s="10" t="n"/>
      <c r="C136" s="6" t="n"/>
      <c r="D136" s="6" t="n"/>
      <c r="E136" s="16" t="n"/>
      <c r="F136" s="16" t="n"/>
      <c r="G136" s="10" t="n"/>
      <c r="H136" s="11">
        <f>IF($E136="","",$E136-N($F136))</f>
        <v/>
      </c>
      <c r="I136" s="17">
        <f>IF($E136="","",Settings!$B$3-$C136)</f>
        <v/>
      </c>
      <c r="J136" s="17">
        <f>IF($E136="","",MAX(0,Settings!$B$3-$D136))</f>
        <v/>
      </c>
      <c r="K136" s="17">
        <f>IF($E136="","",IF($J136=0,"Current",IF($J136&lt;=30,"1 to 30",IF($J136&lt;=60,"31 to 60",IF($J136&lt;=90,"61 to 90","Over 90")))))</f>
        <v/>
      </c>
      <c r="L136" s="11">
        <f>IF($E136="","",IF($K136="Current",$H136,0))</f>
        <v/>
      </c>
      <c r="M136" s="11">
        <f>IF($E136="","",IF($K136="1 to 30",$H136,0))</f>
        <v/>
      </c>
      <c r="N136" s="11">
        <f>IF($E136="","",IF($K136="31 to 60",$H136,0))</f>
        <v/>
      </c>
      <c r="O136" s="11">
        <f>IF($E136="","",IF($K136="61 to 90",$H136,0))</f>
        <v/>
      </c>
      <c r="P136" s="11">
        <f>IF($E136="","",IF($K136="Over 90",$H136,0))</f>
        <v/>
      </c>
      <c r="Q136" s="17">
        <f>IF($E136="","",IF($I136&gt;Settings!$B$4,"Yes","No"))</f>
        <v/>
      </c>
    </row>
    <row r="137">
      <c r="A137" s="10" t="n"/>
      <c r="B137" s="10" t="n"/>
      <c r="C137" s="6" t="n"/>
      <c r="D137" s="6" t="n"/>
      <c r="E137" s="16" t="n"/>
      <c r="F137" s="16" t="n"/>
      <c r="G137" s="10" t="n"/>
      <c r="H137" s="11">
        <f>IF($E137="","",$E137-N($F137))</f>
        <v/>
      </c>
      <c r="I137" s="17">
        <f>IF($E137="","",Settings!$B$3-$C137)</f>
        <v/>
      </c>
      <c r="J137" s="17">
        <f>IF($E137="","",MAX(0,Settings!$B$3-$D137))</f>
        <v/>
      </c>
      <c r="K137" s="17">
        <f>IF($E137="","",IF($J137=0,"Current",IF($J137&lt;=30,"1 to 30",IF($J137&lt;=60,"31 to 60",IF($J137&lt;=90,"61 to 90","Over 90")))))</f>
        <v/>
      </c>
      <c r="L137" s="11">
        <f>IF($E137="","",IF($K137="Current",$H137,0))</f>
        <v/>
      </c>
      <c r="M137" s="11">
        <f>IF($E137="","",IF($K137="1 to 30",$H137,0))</f>
        <v/>
      </c>
      <c r="N137" s="11">
        <f>IF($E137="","",IF($K137="31 to 60",$H137,0))</f>
        <v/>
      </c>
      <c r="O137" s="11">
        <f>IF($E137="","",IF($K137="61 to 90",$H137,0))</f>
        <v/>
      </c>
      <c r="P137" s="11">
        <f>IF($E137="","",IF($K137="Over 90",$H137,0))</f>
        <v/>
      </c>
      <c r="Q137" s="17">
        <f>IF($E137="","",IF($I137&gt;Settings!$B$4,"Yes","No"))</f>
        <v/>
      </c>
    </row>
    <row r="138">
      <c r="A138" s="10" t="n"/>
      <c r="B138" s="10" t="n"/>
      <c r="C138" s="6" t="n"/>
      <c r="D138" s="6" t="n"/>
      <c r="E138" s="16" t="n"/>
      <c r="F138" s="16" t="n"/>
      <c r="G138" s="10" t="n"/>
      <c r="H138" s="11">
        <f>IF($E138="","",$E138-N($F138))</f>
        <v/>
      </c>
      <c r="I138" s="17">
        <f>IF($E138="","",Settings!$B$3-$C138)</f>
        <v/>
      </c>
      <c r="J138" s="17">
        <f>IF($E138="","",MAX(0,Settings!$B$3-$D138))</f>
        <v/>
      </c>
      <c r="K138" s="17">
        <f>IF($E138="","",IF($J138=0,"Current",IF($J138&lt;=30,"1 to 30",IF($J138&lt;=60,"31 to 60",IF($J138&lt;=90,"61 to 90","Over 90")))))</f>
        <v/>
      </c>
      <c r="L138" s="11">
        <f>IF($E138="","",IF($K138="Current",$H138,0))</f>
        <v/>
      </c>
      <c r="M138" s="11">
        <f>IF($E138="","",IF($K138="1 to 30",$H138,0))</f>
        <v/>
      </c>
      <c r="N138" s="11">
        <f>IF($E138="","",IF($K138="31 to 60",$H138,0))</f>
        <v/>
      </c>
      <c r="O138" s="11">
        <f>IF($E138="","",IF($K138="61 to 90",$H138,0))</f>
        <v/>
      </c>
      <c r="P138" s="11">
        <f>IF($E138="","",IF($K138="Over 90",$H138,0))</f>
        <v/>
      </c>
      <c r="Q138" s="17">
        <f>IF($E138="","",IF($I138&gt;Settings!$B$4,"Yes","No"))</f>
        <v/>
      </c>
    </row>
    <row r="139">
      <c r="A139" s="10" t="n"/>
      <c r="B139" s="10" t="n"/>
      <c r="C139" s="6" t="n"/>
      <c r="D139" s="6" t="n"/>
      <c r="E139" s="16" t="n"/>
      <c r="F139" s="16" t="n"/>
      <c r="G139" s="10" t="n"/>
      <c r="H139" s="11">
        <f>IF($E139="","",$E139-N($F139))</f>
        <v/>
      </c>
      <c r="I139" s="17">
        <f>IF($E139="","",Settings!$B$3-$C139)</f>
        <v/>
      </c>
      <c r="J139" s="17">
        <f>IF($E139="","",MAX(0,Settings!$B$3-$D139))</f>
        <v/>
      </c>
      <c r="K139" s="17">
        <f>IF($E139="","",IF($J139=0,"Current",IF($J139&lt;=30,"1 to 30",IF($J139&lt;=60,"31 to 60",IF($J139&lt;=90,"61 to 90","Over 90")))))</f>
        <v/>
      </c>
      <c r="L139" s="11">
        <f>IF($E139="","",IF($K139="Current",$H139,0))</f>
        <v/>
      </c>
      <c r="M139" s="11">
        <f>IF($E139="","",IF($K139="1 to 30",$H139,0))</f>
        <v/>
      </c>
      <c r="N139" s="11">
        <f>IF($E139="","",IF($K139="31 to 60",$H139,0))</f>
        <v/>
      </c>
      <c r="O139" s="11">
        <f>IF($E139="","",IF($K139="61 to 90",$H139,0))</f>
        <v/>
      </c>
      <c r="P139" s="11">
        <f>IF($E139="","",IF($K139="Over 90",$H139,0))</f>
        <v/>
      </c>
      <c r="Q139" s="17">
        <f>IF($E139="","",IF($I139&gt;Settings!$B$4,"Yes","No"))</f>
        <v/>
      </c>
    </row>
    <row r="140">
      <c r="A140" s="10" t="n"/>
      <c r="B140" s="10" t="n"/>
      <c r="C140" s="6" t="n"/>
      <c r="D140" s="6" t="n"/>
      <c r="E140" s="16" t="n"/>
      <c r="F140" s="16" t="n"/>
      <c r="G140" s="10" t="n"/>
      <c r="H140" s="11">
        <f>IF($E140="","",$E140-N($F140))</f>
        <v/>
      </c>
      <c r="I140" s="17">
        <f>IF($E140="","",Settings!$B$3-$C140)</f>
        <v/>
      </c>
      <c r="J140" s="17">
        <f>IF($E140="","",MAX(0,Settings!$B$3-$D140))</f>
        <v/>
      </c>
      <c r="K140" s="17">
        <f>IF($E140="","",IF($J140=0,"Current",IF($J140&lt;=30,"1 to 30",IF($J140&lt;=60,"31 to 60",IF($J140&lt;=90,"61 to 90","Over 90")))))</f>
        <v/>
      </c>
      <c r="L140" s="11">
        <f>IF($E140="","",IF($K140="Current",$H140,0))</f>
        <v/>
      </c>
      <c r="M140" s="11">
        <f>IF($E140="","",IF($K140="1 to 30",$H140,0))</f>
        <v/>
      </c>
      <c r="N140" s="11">
        <f>IF($E140="","",IF($K140="31 to 60",$H140,0))</f>
        <v/>
      </c>
      <c r="O140" s="11">
        <f>IF($E140="","",IF($K140="61 to 90",$H140,0))</f>
        <v/>
      </c>
      <c r="P140" s="11">
        <f>IF($E140="","",IF($K140="Over 90",$H140,0))</f>
        <v/>
      </c>
      <c r="Q140" s="17">
        <f>IF($E140="","",IF($I140&gt;Settings!$B$4,"Yes","No"))</f>
        <v/>
      </c>
    </row>
    <row r="141">
      <c r="A141" s="10" t="n"/>
      <c r="B141" s="10" t="n"/>
      <c r="C141" s="6" t="n"/>
      <c r="D141" s="6" t="n"/>
      <c r="E141" s="16" t="n"/>
      <c r="F141" s="16" t="n"/>
      <c r="G141" s="10" t="n"/>
      <c r="H141" s="11">
        <f>IF($E141="","",$E141-N($F141))</f>
        <v/>
      </c>
      <c r="I141" s="17">
        <f>IF($E141="","",Settings!$B$3-$C141)</f>
        <v/>
      </c>
      <c r="J141" s="17">
        <f>IF($E141="","",MAX(0,Settings!$B$3-$D141))</f>
        <v/>
      </c>
      <c r="K141" s="17">
        <f>IF($E141="","",IF($J141=0,"Current",IF($J141&lt;=30,"1 to 30",IF($J141&lt;=60,"31 to 60",IF($J141&lt;=90,"61 to 90","Over 90")))))</f>
        <v/>
      </c>
      <c r="L141" s="11">
        <f>IF($E141="","",IF($K141="Current",$H141,0))</f>
        <v/>
      </c>
      <c r="M141" s="11">
        <f>IF($E141="","",IF($K141="1 to 30",$H141,0))</f>
        <v/>
      </c>
      <c r="N141" s="11">
        <f>IF($E141="","",IF($K141="31 to 60",$H141,0))</f>
        <v/>
      </c>
      <c r="O141" s="11">
        <f>IF($E141="","",IF($K141="61 to 90",$H141,0))</f>
        <v/>
      </c>
      <c r="P141" s="11">
        <f>IF($E141="","",IF($K141="Over 90",$H141,0))</f>
        <v/>
      </c>
      <c r="Q141" s="17">
        <f>IF($E141="","",IF($I141&gt;Settings!$B$4,"Yes","No"))</f>
        <v/>
      </c>
    </row>
    <row r="142">
      <c r="A142" s="10" t="n"/>
      <c r="B142" s="10" t="n"/>
      <c r="C142" s="6" t="n"/>
      <c r="D142" s="6" t="n"/>
      <c r="E142" s="16" t="n"/>
      <c r="F142" s="16" t="n"/>
      <c r="G142" s="10" t="n"/>
      <c r="H142" s="11">
        <f>IF($E142="","",$E142-N($F142))</f>
        <v/>
      </c>
      <c r="I142" s="17">
        <f>IF($E142="","",Settings!$B$3-$C142)</f>
        <v/>
      </c>
      <c r="J142" s="17">
        <f>IF($E142="","",MAX(0,Settings!$B$3-$D142))</f>
        <v/>
      </c>
      <c r="K142" s="17">
        <f>IF($E142="","",IF($J142=0,"Current",IF($J142&lt;=30,"1 to 30",IF($J142&lt;=60,"31 to 60",IF($J142&lt;=90,"61 to 90","Over 90")))))</f>
        <v/>
      </c>
      <c r="L142" s="11">
        <f>IF($E142="","",IF($K142="Current",$H142,0))</f>
        <v/>
      </c>
      <c r="M142" s="11">
        <f>IF($E142="","",IF($K142="1 to 30",$H142,0))</f>
        <v/>
      </c>
      <c r="N142" s="11">
        <f>IF($E142="","",IF($K142="31 to 60",$H142,0))</f>
        <v/>
      </c>
      <c r="O142" s="11">
        <f>IF($E142="","",IF($K142="61 to 90",$H142,0))</f>
        <v/>
      </c>
      <c r="P142" s="11">
        <f>IF($E142="","",IF($K142="Over 90",$H142,0))</f>
        <v/>
      </c>
      <c r="Q142" s="17">
        <f>IF($E142="","",IF($I142&gt;Settings!$B$4,"Yes","No"))</f>
        <v/>
      </c>
    </row>
    <row r="143">
      <c r="A143" s="10" t="n"/>
      <c r="B143" s="10" t="n"/>
      <c r="C143" s="6" t="n"/>
      <c r="D143" s="6" t="n"/>
      <c r="E143" s="16" t="n"/>
      <c r="F143" s="16" t="n"/>
      <c r="G143" s="10" t="n"/>
      <c r="H143" s="11">
        <f>IF($E143="","",$E143-N($F143))</f>
        <v/>
      </c>
      <c r="I143" s="17">
        <f>IF($E143="","",Settings!$B$3-$C143)</f>
        <v/>
      </c>
      <c r="J143" s="17">
        <f>IF($E143="","",MAX(0,Settings!$B$3-$D143))</f>
        <v/>
      </c>
      <c r="K143" s="17">
        <f>IF($E143="","",IF($J143=0,"Current",IF($J143&lt;=30,"1 to 30",IF($J143&lt;=60,"31 to 60",IF($J143&lt;=90,"61 to 90","Over 90")))))</f>
        <v/>
      </c>
      <c r="L143" s="11">
        <f>IF($E143="","",IF($K143="Current",$H143,0))</f>
        <v/>
      </c>
      <c r="M143" s="11">
        <f>IF($E143="","",IF($K143="1 to 30",$H143,0))</f>
        <v/>
      </c>
      <c r="N143" s="11">
        <f>IF($E143="","",IF($K143="31 to 60",$H143,0))</f>
        <v/>
      </c>
      <c r="O143" s="11">
        <f>IF($E143="","",IF($K143="61 to 90",$H143,0))</f>
        <v/>
      </c>
      <c r="P143" s="11">
        <f>IF($E143="","",IF($K143="Over 90",$H143,0))</f>
        <v/>
      </c>
      <c r="Q143" s="17">
        <f>IF($E143="","",IF($I143&gt;Settings!$B$4,"Yes","No"))</f>
        <v/>
      </c>
    </row>
    <row r="144">
      <c r="A144" s="10" t="n"/>
      <c r="B144" s="10" t="n"/>
      <c r="C144" s="6" t="n"/>
      <c r="D144" s="6" t="n"/>
      <c r="E144" s="16" t="n"/>
      <c r="F144" s="16" t="n"/>
      <c r="G144" s="10" t="n"/>
      <c r="H144" s="11">
        <f>IF($E144="","",$E144-N($F144))</f>
        <v/>
      </c>
      <c r="I144" s="17">
        <f>IF($E144="","",Settings!$B$3-$C144)</f>
        <v/>
      </c>
      <c r="J144" s="17">
        <f>IF($E144="","",MAX(0,Settings!$B$3-$D144))</f>
        <v/>
      </c>
      <c r="K144" s="17">
        <f>IF($E144="","",IF($J144=0,"Current",IF($J144&lt;=30,"1 to 30",IF($J144&lt;=60,"31 to 60",IF($J144&lt;=90,"61 to 90","Over 90")))))</f>
        <v/>
      </c>
      <c r="L144" s="11">
        <f>IF($E144="","",IF($K144="Current",$H144,0))</f>
        <v/>
      </c>
      <c r="M144" s="11">
        <f>IF($E144="","",IF($K144="1 to 30",$H144,0))</f>
        <v/>
      </c>
      <c r="N144" s="11">
        <f>IF($E144="","",IF($K144="31 to 60",$H144,0))</f>
        <v/>
      </c>
      <c r="O144" s="11">
        <f>IF($E144="","",IF($K144="61 to 90",$H144,0))</f>
        <v/>
      </c>
      <c r="P144" s="11">
        <f>IF($E144="","",IF($K144="Over 90",$H144,0))</f>
        <v/>
      </c>
      <c r="Q144" s="17">
        <f>IF($E144="","",IF($I144&gt;Settings!$B$4,"Yes","No"))</f>
        <v/>
      </c>
    </row>
    <row r="145">
      <c r="A145" s="10" t="n"/>
      <c r="B145" s="10" t="n"/>
      <c r="C145" s="6" t="n"/>
      <c r="D145" s="6" t="n"/>
      <c r="E145" s="16" t="n"/>
      <c r="F145" s="16" t="n"/>
      <c r="G145" s="10" t="n"/>
      <c r="H145" s="11">
        <f>IF($E145="","",$E145-N($F145))</f>
        <v/>
      </c>
      <c r="I145" s="17">
        <f>IF($E145="","",Settings!$B$3-$C145)</f>
        <v/>
      </c>
      <c r="J145" s="17">
        <f>IF($E145="","",MAX(0,Settings!$B$3-$D145))</f>
        <v/>
      </c>
      <c r="K145" s="17">
        <f>IF($E145="","",IF($J145=0,"Current",IF($J145&lt;=30,"1 to 30",IF($J145&lt;=60,"31 to 60",IF($J145&lt;=90,"61 to 90","Over 90")))))</f>
        <v/>
      </c>
      <c r="L145" s="11">
        <f>IF($E145="","",IF($K145="Current",$H145,0))</f>
        <v/>
      </c>
      <c r="M145" s="11">
        <f>IF($E145="","",IF($K145="1 to 30",$H145,0))</f>
        <v/>
      </c>
      <c r="N145" s="11">
        <f>IF($E145="","",IF($K145="31 to 60",$H145,0))</f>
        <v/>
      </c>
      <c r="O145" s="11">
        <f>IF($E145="","",IF($K145="61 to 90",$H145,0))</f>
        <v/>
      </c>
      <c r="P145" s="11">
        <f>IF($E145="","",IF($K145="Over 90",$H145,0))</f>
        <v/>
      </c>
      <c r="Q145" s="17">
        <f>IF($E145="","",IF($I145&gt;Settings!$B$4,"Yes","No"))</f>
        <v/>
      </c>
    </row>
    <row r="146">
      <c r="A146" s="10" t="n"/>
      <c r="B146" s="10" t="n"/>
      <c r="C146" s="6" t="n"/>
      <c r="D146" s="6" t="n"/>
      <c r="E146" s="16" t="n"/>
      <c r="F146" s="16" t="n"/>
      <c r="G146" s="10" t="n"/>
      <c r="H146" s="11">
        <f>IF($E146="","",$E146-N($F146))</f>
        <v/>
      </c>
      <c r="I146" s="17">
        <f>IF($E146="","",Settings!$B$3-$C146)</f>
        <v/>
      </c>
      <c r="J146" s="17">
        <f>IF($E146="","",MAX(0,Settings!$B$3-$D146))</f>
        <v/>
      </c>
      <c r="K146" s="17">
        <f>IF($E146="","",IF($J146=0,"Current",IF($J146&lt;=30,"1 to 30",IF($J146&lt;=60,"31 to 60",IF($J146&lt;=90,"61 to 90","Over 90")))))</f>
        <v/>
      </c>
      <c r="L146" s="11">
        <f>IF($E146="","",IF($K146="Current",$H146,0))</f>
        <v/>
      </c>
      <c r="M146" s="11">
        <f>IF($E146="","",IF($K146="1 to 30",$H146,0))</f>
        <v/>
      </c>
      <c r="N146" s="11">
        <f>IF($E146="","",IF($K146="31 to 60",$H146,0))</f>
        <v/>
      </c>
      <c r="O146" s="11">
        <f>IF($E146="","",IF($K146="61 to 90",$H146,0))</f>
        <v/>
      </c>
      <c r="P146" s="11">
        <f>IF($E146="","",IF($K146="Over 90",$H146,0))</f>
        <v/>
      </c>
      <c r="Q146" s="17">
        <f>IF($E146="","",IF($I146&gt;Settings!$B$4,"Yes","No"))</f>
        <v/>
      </c>
    </row>
    <row r="147">
      <c r="A147" s="10" t="n"/>
      <c r="B147" s="10" t="n"/>
      <c r="C147" s="6" t="n"/>
      <c r="D147" s="6" t="n"/>
      <c r="E147" s="16" t="n"/>
      <c r="F147" s="16" t="n"/>
      <c r="G147" s="10" t="n"/>
      <c r="H147" s="11">
        <f>IF($E147="","",$E147-N($F147))</f>
        <v/>
      </c>
      <c r="I147" s="17">
        <f>IF($E147="","",Settings!$B$3-$C147)</f>
        <v/>
      </c>
      <c r="J147" s="17">
        <f>IF($E147="","",MAX(0,Settings!$B$3-$D147))</f>
        <v/>
      </c>
      <c r="K147" s="17">
        <f>IF($E147="","",IF($J147=0,"Current",IF($J147&lt;=30,"1 to 30",IF($J147&lt;=60,"31 to 60",IF($J147&lt;=90,"61 to 90","Over 90")))))</f>
        <v/>
      </c>
      <c r="L147" s="11">
        <f>IF($E147="","",IF($K147="Current",$H147,0))</f>
        <v/>
      </c>
      <c r="M147" s="11">
        <f>IF($E147="","",IF($K147="1 to 30",$H147,0))</f>
        <v/>
      </c>
      <c r="N147" s="11">
        <f>IF($E147="","",IF($K147="31 to 60",$H147,0))</f>
        <v/>
      </c>
      <c r="O147" s="11">
        <f>IF($E147="","",IF($K147="61 to 90",$H147,0))</f>
        <v/>
      </c>
      <c r="P147" s="11">
        <f>IF($E147="","",IF($K147="Over 90",$H147,0))</f>
        <v/>
      </c>
      <c r="Q147" s="17">
        <f>IF($E147="","",IF($I147&gt;Settings!$B$4,"Yes","No"))</f>
        <v/>
      </c>
    </row>
    <row r="148">
      <c r="A148" s="10" t="n"/>
      <c r="B148" s="10" t="n"/>
      <c r="C148" s="6" t="n"/>
      <c r="D148" s="6" t="n"/>
      <c r="E148" s="16" t="n"/>
      <c r="F148" s="16" t="n"/>
      <c r="G148" s="10" t="n"/>
      <c r="H148" s="11">
        <f>IF($E148="","",$E148-N($F148))</f>
        <v/>
      </c>
      <c r="I148" s="17">
        <f>IF($E148="","",Settings!$B$3-$C148)</f>
        <v/>
      </c>
      <c r="J148" s="17">
        <f>IF($E148="","",MAX(0,Settings!$B$3-$D148))</f>
        <v/>
      </c>
      <c r="K148" s="17">
        <f>IF($E148="","",IF($J148=0,"Current",IF($J148&lt;=30,"1 to 30",IF($J148&lt;=60,"31 to 60",IF($J148&lt;=90,"61 to 90","Over 90")))))</f>
        <v/>
      </c>
      <c r="L148" s="11">
        <f>IF($E148="","",IF($K148="Current",$H148,0))</f>
        <v/>
      </c>
      <c r="M148" s="11">
        <f>IF($E148="","",IF($K148="1 to 30",$H148,0))</f>
        <v/>
      </c>
      <c r="N148" s="11">
        <f>IF($E148="","",IF($K148="31 to 60",$H148,0))</f>
        <v/>
      </c>
      <c r="O148" s="11">
        <f>IF($E148="","",IF($K148="61 to 90",$H148,0))</f>
        <v/>
      </c>
      <c r="P148" s="11">
        <f>IF($E148="","",IF($K148="Over 90",$H148,0))</f>
        <v/>
      </c>
      <c r="Q148" s="17">
        <f>IF($E148="","",IF($I148&gt;Settings!$B$4,"Yes","No"))</f>
        <v/>
      </c>
    </row>
    <row r="149">
      <c r="A149" s="10" t="n"/>
      <c r="B149" s="10" t="n"/>
      <c r="C149" s="6" t="n"/>
      <c r="D149" s="6" t="n"/>
      <c r="E149" s="16" t="n"/>
      <c r="F149" s="16" t="n"/>
      <c r="G149" s="10" t="n"/>
      <c r="H149" s="11">
        <f>IF($E149="","",$E149-N($F149))</f>
        <v/>
      </c>
      <c r="I149" s="17">
        <f>IF($E149="","",Settings!$B$3-$C149)</f>
        <v/>
      </c>
      <c r="J149" s="17">
        <f>IF($E149="","",MAX(0,Settings!$B$3-$D149))</f>
        <v/>
      </c>
      <c r="K149" s="17">
        <f>IF($E149="","",IF($J149=0,"Current",IF($J149&lt;=30,"1 to 30",IF($J149&lt;=60,"31 to 60",IF($J149&lt;=90,"61 to 90","Over 90")))))</f>
        <v/>
      </c>
      <c r="L149" s="11">
        <f>IF($E149="","",IF($K149="Current",$H149,0))</f>
        <v/>
      </c>
      <c r="M149" s="11">
        <f>IF($E149="","",IF($K149="1 to 30",$H149,0))</f>
        <v/>
      </c>
      <c r="N149" s="11">
        <f>IF($E149="","",IF($K149="31 to 60",$H149,0))</f>
        <v/>
      </c>
      <c r="O149" s="11">
        <f>IF($E149="","",IF($K149="61 to 90",$H149,0))</f>
        <v/>
      </c>
      <c r="P149" s="11">
        <f>IF($E149="","",IF($K149="Over 90",$H149,0))</f>
        <v/>
      </c>
      <c r="Q149" s="17">
        <f>IF($E149="","",IF($I149&gt;Settings!$B$4,"Yes","No"))</f>
        <v/>
      </c>
    </row>
    <row r="150">
      <c r="A150" s="10" t="n"/>
      <c r="B150" s="10" t="n"/>
      <c r="C150" s="6" t="n"/>
      <c r="D150" s="6" t="n"/>
      <c r="E150" s="16" t="n"/>
      <c r="F150" s="16" t="n"/>
      <c r="G150" s="10" t="n"/>
      <c r="H150" s="11">
        <f>IF($E150="","",$E150-N($F150))</f>
        <v/>
      </c>
      <c r="I150" s="17">
        <f>IF($E150="","",Settings!$B$3-$C150)</f>
        <v/>
      </c>
      <c r="J150" s="17">
        <f>IF($E150="","",MAX(0,Settings!$B$3-$D150))</f>
        <v/>
      </c>
      <c r="K150" s="17">
        <f>IF($E150="","",IF($J150=0,"Current",IF($J150&lt;=30,"1 to 30",IF($J150&lt;=60,"31 to 60",IF($J150&lt;=90,"61 to 90","Over 90")))))</f>
        <v/>
      </c>
      <c r="L150" s="11">
        <f>IF($E150="","",IF($K150="Current",$H150,0))</f>
        <v/>
      </c>
      <c r="M150" s="11">
        <f>IF($E150="","",IF($K150="1 to 30",$H150,0))</f>
        <v/>
      </c>
      <c r="N150" s="11">
        <f>IF($E150="","",IF($K150="31 to 60",$H150,0))</f>
        <v/>
      </c>
      <c r="O150" s="11">
        <f>IF($E150="","",IF($K150="61 to 90",$H150,0))</f>
        <v/>
      </c>
      <c r="P150" s="11">
        <f>IF($E150="","",IF($K150="Over 90",$H150,0))</f>
        <v/>
      </c>
      <c r="Q150" s="17">
        <f>IF($E150="","",IF($I150&gt;Settings!$B$4,"Yes","No"))</f>
        <v/>
      </c>
    </row>
    <row r="151">
      <c r="A151" s="10" t="n"/>
      <c r="B151" s="10" t="n"/>
      <c r="C151" s="6" t="n"/>
      <c r="D151" s="6" t="n"/>
      <c r="E151" s="16" t="n"/>
      <c r="F151" s="16" t="n"/>
      <c r="G151" s="10" t="n"/>
      <c r="H151" s="11">
        <f>IF($E151="","",$E151-N($F151))</f>
        <v/>
      </c>
      <c r="I151" s="17">
        <f>IF($E151="","",Settings!$B$3-$C151)</f>
        <v/>
      </c>
      <c r="J151" s="17">
        <f>IF($E151="","",MAX(0,Settings!$B$3-$D151))</f>
        <v/>
      </c>
      <c r="K151" s="17">
        <f>IF($E151="","",IF($J151=0,"Current",IF($J151&lt;=30,"1 to 30",IF($J151&lt;=60,"31 to 60",IF($J151&lt;=90,"61 to 90","Over 90")))))</f>
        <v/>
      </c>
      <c r="L151" s="11">
        <f>IF($E151="","",IF($K151="Current",$H151,0))</f>
        <v/>
      </c>
      <c r="M151" s="11">
        <f>IF($E151="","",IF($K151="1 to 30",$H151,0))</f>
        <v/>
      </c>
      <c r="N151" s="11">
        <f>IF($E151="","",IF($K151="31 to 60",$H151,0))</f>
        <v/>
      </c>
      <c r="O151" s="11">
        <f>IF($E151="","",IF($K151="61 to 90",$H151,0))</f>
        <v/>
      </c>
      <c r="P151" s="11">
        <f>IF($E151="","",IF($K151="Over 90",$H151,0))</f>
        <v/>
      </c>
      <c r="Q151" s="17">
        <f>IF($E151="","",IF($I151&gt;Settings!$B$4,"Yes","No"))</f>
        <v/>
      </c>
    </row>
    <row r="152">
      <c r="A152" s="10" t="n"/>
      <c r="B152" s="10" t="n"/>
      <c r="C152" s="6" t="n"/>
      <c r="D152" s="6" t="n"/>
      <c r="E152" s="16" t="n"/>
      <c r="F152" s="16" t="n"/>
      <c r="G152" s="10" t="n"/>
      <c r="H152" s="11">
        <f>IF($E152="","",$E152-N($F152))</f>
        <v/>
      </c>
      <c r="I152" s="17">
        <f>IF($E152="","",Settings!$B$3-$C152)</f>
        <v/>
      </c>
      <c r="J152" s="17">
        <f>IF($E152="","",MAX(0,Settings!$B$3-$D152))</f>
        <v/>
      </c>
      <c r="K152" s="17">
        <f>IF($E152="","",IF($J152=0,"Current",IF($J152&lt;=30,"1 to 30",IF($J152&lt;=60,"31 to 60",IF($J152&lt;=90,"61 to 90","Over 90")))))</f>
        <v/>
      </c>
      <c r="L152" s="11">
        <f>IF($E152="","",IF($K152="Current",$H152,0))</f>
        <v/>
      </c>
      <c r="M152" s="11">
        <f>IF($E152="","",IF($K152="1 to 30",$H152,0))</f>
        <v/>
      </c>
      <c r="N152" s="11">
        <f>IF($E152="","",IF($K152="31 to 60",$H152,0))</f>
        <v/>
      </c>
      <c r="O152" s="11">
        <f>IF($E152="","",IF($K152="61 to 90",$H152,0))</f>
        <v/>
      </c>
      <c r="P152" s="11">
        <f>IF($E152="","",IF($K152="Over 90",$H152,0))</f>
        <v/>
      </c>
      <c r="Q152" s="17">
        <f>IF($E152="","",IF($I152&gt;Settings!$B$4,"Yes","No"))</f>
        <v/>
      </c>
    </row>
    <row r="153">
      <c r="A153" s="10" t="n"/>
      <c r="B153" s="10" t="n"/>
      <c r="C153" s="6" t="n"/>
      <c r="D153" s="6" t="n"/>
      <c r="E153" s="16" t="n"/>
      <c r="F153" s="16" t="n"/>
      <c r="G153" s="10" t="n"/>
      <c r="H153" s="11">
        <f>IF($E153="","",$E153-N($F153))</f>
        <v/>
      </c>
      <c r="I153" s="17">
        <f>IF($E153="","",Settings!$B$3-$C153)</f>
        <v/>
      </c>
      <c r="J153" s="17">
        <f>IF($E153="","",MAX(0,Settings!$B$3-$D153))</f>
        <v/>
      </c>
      <c r="K153" s="17">
        <f>IF($E153="","",IF($J153=0,"Current",IF($J153&lt;=30,"1 to 30",IF($J153&lt;=60,"31 to 60",IF($J153&lt;=90,"61 to 90","Over 90")))))</f>
        <v/>
      </c>
      <c r="L153" s="11">
        <f>IF($E153="","",IF($K153="Current",$H153,0))</f>
        <v/>
      </c>
      <c r="M153" s="11">
        <f>IF($E153="","",IF($K153="1 to 30",$H153,0))</f>
        <v/>
      </c>
      <c r="N153" s="11">
        <f>IF($E153="","",IF($K153="31 to 60",$H153,0))</f>
        <v/>
      </c>
      <c r="O153" s="11">
        <f>IF($E153="","",IF($K153="61 to 90",$H153,0))</f>
        <v/>
      </c>
      <c r="P153" s="11">
        <f>IF($E153="","",IF($K153="Over 90",$H153,0))</f>
        <v/>
      </c>
      <c r="Q153" s="17">
        <f>IF($E153="","",IF($I153&gt;Settings!$B$4,"Yes","No"))</f>
        <v/>
      </c>
    </row>
    <row r="154">
      <c r="A154" s="10" t="n"/>
      <c r="B154" s="10" t="n"/>
      <c r="C154" s="6" t="n"/>
      <c r="D154" s="6" t="n"/>
      <c r="E154" s="16" t="n"/>
      <c r="F154" s="16" t="n"/>
      <c r="G154" s="10" t="n"/>
      <c r="H154" s="11">
        <f>IF($E154="","",$E154-N($F154))</f>
        <v/>
      </c>
      <c r="I154" s="17">
        <f>IF($E154="","",Settings!$B$3-$C154)</f>
        <v/>
      </c>
      <c r="J154" s="17">
        <f>IF($E154="","",MAX(0,Settings!$B$3-$D154))</f>
        <v/>
      </c>
      <c r="K154" s="17">
        <f>IF($E154="","",IF($J154=0,"Current",IF($J154&lt;=30,"1 to 30",IF($J154&lt;=60,"31 to 60",IF($J154&lt;=90,"61 to 90","Over 90")))))</f>
        <v/>
      </c>
      <c r="L154" s="11">
        <f>IF($E154="","",IF($K154="Current",$H154,0))</f>
        <v/>
      </c>
      <c r="M154" s="11">
        <f>IF($E154="","",IF($K154="1 to 30",$H154,0))</f>
        <v/>
      </c>
      <c r="N154" s="11">
        <f>IF($E154="","",IF($K154="31 to 60",$H154,0))</f>
        <v/>
      </c>
      <c r="O154" s="11">
        <f>IF($E154="","",IF($K154="61 to 90",$H154,0))</f>
        <v/>
      </c>
      <c r="P154" s="11">
        <f>IF($E154="","",IF($K154="Over 90",$H154,0))</f>
        <v/>
      </c>
      <c r="Q154" s="17">
        <f>IF($E154="","",IF($I154&gt;Settings!$B$4,"Yes","No"))</f>
        <v/>
      </c>
    </row>
    <row r="155">
      <c r="A155" s="10" t="n"/>
      <c r="B155" s="10" t="n"/>
      <c r="C155" s="6" t="n"/>
      <c r="D155" s="6" t="n"/>
      <c r="E155" s="16" t="n"/>
      <c r="F155" s="16" t="n"/>
      <c r="G155" s="10" t="n"/>
      <c r="H155" s="11">
        <f>IF($E155="","",$E155-N($F155))</f>
        <v/>
      </c>
      <c r="I155" s="17">
        <f>IF($E155="","",Settings!$B$3-$C155)</f>
        <v/>
      </c>
      <c r="J155" s="17">
        <f>IF($E155="","",MAX(0,Settings!$B$3-$D155))</f>
        <v/>
      </c>
      <c r="K155" s="17">
        <f>IF($E155="","",IF($J155=0,"Current",IF($J155&lt;=30,"1 to 30",IF($J155&lt;=60,"31 to 60",IF($J155&lt;=90,"61 to 90","Over 90")))))</f>
        <v/>
      </c>
      <c r="L155" s="11">
        <f>IF($E155="","",IF($K155="Current",$H155,0))</f>
        <v/>
      </c>
      <c r="M155" s="11">
        <f>IF($E155="","",IF($K155="1 to 30",$H155,0))</f>
        <v/>
      </c>
      <c r="N155" s="11">
        <f>IF($E155="","",IF($K155="31 to 60",$H155,0))</f>
        <v/>
      </c>
      <c r="O155" s="11">
        <f>IF($E155="","",IF($K155="61 to 90",$H155,0))</f>
        <v/>
      </c>
      <c r="P155" s="11">
        <f>IF($E155="","",IF($K155="Over 90",$H155,0))</f>
        <v/>
      </c>
      <c r="Q155" s="17">
        <f>IF($E155="","",IF($I155&gt;Settings!$B$4,"Yes","No"))</f>
        <v/>
      </c>
    </row>
    <row r="156">
      <c r="A156" s="10" t="n"/>
      <c r="B156" s="10" t="n"/>
      <c r="C156" s="6" t="n"/>
      <c r="D156" s="6" t="n"/>
      <c r="E156" s="16" t="n"/>
      <c r="F156" s="16" t="n"/>
      <c r="G156" s="10" t="n"/>
      <c r="H156" s="11">
        <f>IF($E156="","",$E156-N($F156))</f>
        <v/>
      </c>
      <c r="I156" s="17">
        <f>IF($E156="","",Settings!$B$3-$C156)</f>
        <v/>
      </c>
      <c r="J156" s="17">
        <f>IF($E156="","",MAX(0,Settings!$B$3-$D156))</f>
        <v/>
      </c>
      <c r="K156" s="17">
        <f>IF($E156="","",IF($J156=0,"Current",IF($J156&lt;=30,"1 to 30",IF($J156&lt;=60,"31 to 60",IF($J156&lt;=90,"61 to 90","Over 90")))))</f>
        <v/>
      </c>
      <c r="L156" s="11">
        <f>IF($E156="","",IF($K156="Current",$H156,0))</f>
        <v/>
      </c>
      <c r="M156" s="11">
        <f>IF($E156="","",IF($K156="1 to 30",$H156,0))</f>
        <v/>
      </c>
      <c r="N156" s="11">
        <f>IF($E156="","",IF($K156="31 to 60",$H156,0))</f>
        <v/>
      </c>
      <c r="O156" s="11">
        <f>IF($E156="","",IF($K156="61 to 90",$H156,0))</f>
        <v/>
      </c>
      <c r="P156" s="11">
        <f>IF($E156="","",IF($K156="Over 90",$H156,0))</f>
        <v/>
      </c>
      <c r="Q156" s="17">
        <f>IF($E156="","",IF($I156&gt;Settings!$B$4,"Yes","No"))</f>
        <v/>
      </c>
    </row>
    <row r="157">
      <c r="A157" s="10" t="n"/>
      <c r="B157" s="10" t="n"/>
      <c r="C157" s="6" t="n"/>
      <c r="D157" s="6" t="n"/>
      <c r="E157" s="16" t="n"/>
      <c r="F157" s="16" t="n"/>
      <c r="G157" s="10" t="n"/>
      <c r="H157" s="11">
        <f>IF($E157="","",$E157-N($F157))</f>
        <v/>
      </c>
      <c r="I157" s="17">
        <f>IF($E157="","",Settings!$B$3-$C157)</f>
        <v/>
      </c>
      <c r="J157" s="17">
        <f>IF($E157="","",MAX(0,Settings!$B$3-$D157))</f>
        <v/>
      </c>
      <c r="K157" s="17">
        <f>IF($E157="","",IF($J157=0,"Current",IF($J157&lt;=30,"1 to 30",IF($J157&lt;=60,"31 to 60",IF($J157&lt;=90,"61 to 90","Over 90")))))</f>
        <v/>
      </c>
      <c r="L157" s="11">
        <f>IF($E157="","",IF($K157="Current",$H157,0))</f>
        <v/>
      </c>
      <c r="M157" s="11">
        <f>IF($E157="","",IF($K157="1 to 30",$H157,0))</f>
        <v/>
      </c>
      <c r="N157" s="11">
        <f>IF($E157="","",IF($K157="31 to 60",$H157,0))</f>
        <v/>
      </c>
      <c r="O157" s="11">
        <f>IF($E157="","",IF($K157="61 to 90",$H157,0))</f>
        <v/>
      </c>
      <c r="P157" s="11">
        <f>IF($E157="","",IF($K157="Over 90",$H157,0))</f>
        <v/>
      </c>
      <c r="Q157" s="17">
        <f>IF($E157="","",IF($I157&gt;Settings!$B$4,"Yes","No"))</f>
        <v/>
      </c>
    </row>
    <row r="158">
      <c r="A158" s="10" t="n"/>
      <c r="B158" s="10" t="n"/>
      <c r="C158" s="6" t="n"/>
      <c r="D158" s="6" t="n"/>
      <c r="E158" s="16" t="n"/>
      <c r="F158" s="16" t="n"/>
      <c r="G158" s="10" t="n"/>
      <c r="H158" s="11">
        <f>IF($E158="","",$E158-N($F158))</f>
        <v/>
      </c>
      <c r="I158" s="17">
        <f>IF($E158="","",Settings!$B$3-$C158)</f>
        <v/>
      </c>
      <c r="J158" s="17">
        <f>IF($E158="","",MAX(0,Settings!$B$3-$D158))</f>
        <v/>
      </c>
      <c r="K158" s="17">
        <f>IF($E158="","",IF($J158=0,"Current",IF($J158&lt;=30,"1 to 30",IF($J158&lt;=60,"31 to 60",IF($J158&lt;=90,"61 to 90","Over 90")))))</f>
        <v/>
      </c>
      <c r="L158" s="11">
        <f>IF($E158="","",IF($K158="Current",$H158,0))</f>
        <v/>
      </c>
      <c r="M158" s="11">
        <f>IF($E158="","",IF($K158="1 to 30",$H158,0))</f>
        <v/>
      </c>
      <c r="N158" s="11">
        <f>IF($E158="","",IF($K158="31 to 60",$H158,0))</f>
        <v/>
      </c>
      <c r="O158" s="11">
        <f>IF($E158="","",IF($K158="61 to 90",$H158,0))</f>
        <v/>
      </c>
      <c r="P158" s="11">
        <f>IF($E158="","",IF($K158="Over 90",$H158,0))</f>
        <v/>
      </c>
      <c r="Q158" s="17">
        <f>IF($E158="","",IF($I158&gt;Settings!$B$4,"Yes","No"))</f>
        <v/>
      </c>
    </row>
    <row r="159">
      <c r="A159" s="10" t="n"/>
      <c r="B159" s="10" t="n"/>
      <c r="C159" s="6" t="n"/>
      <c r="D159" s="6" t="n"/>
      <c r="E159" s="16" t="n"/>
      <c r="F159" s="16" t="n"/>
      <c r="G159" s="10" t="n"/>
      <c r="H159" s="11">
        <f>IF($E159="","",$E159-N($F159))</f>
        <v/>
      </c>
      <c r="I159" s="17">
        <f>IF($E159="","",Settings!$B$3-$C159)</f>
        <v/>
      </c>
      <c r="J159" s="17">
        <f>IF($E159="","",MAX(0,Settings!$B$3-$D159))</f>
        <v/>
      </c>
      <c r="K159" s="17">
        <f>IF($E159="","",IF($J159=0,"Current",IF($J159&lt;=30,"1 to 30",IF($J159&lt;=60,"31 to 60",IF($J159&lt;=90,"61 to 90","Over 90")))))</f>
        <v/>
      </c>
      <c r="L159" s="11">
        <f>IF($E159="","",IF($K159="Current",$H159,0))</f>
        <v/>
      </c>
      <c r="M159" s="11">
        <f>IF($E159="","",IF($K159="1 to 30",$H159,0))</f>
        <v/>
      </c>
      <c r="N159" s="11">
        <f>IF($E159="","",IF($K159="31 to 60",$H159,0))</f>
        <v/>
      </c>
      <c r="O159" s="11">
        <f>IF($E159="","",IF($K159="61 to 90",$H159,0))</f>
        <v/>
      </c>
      <c r="P159" s="11">
        <f>IF($E159="","",IF($K159="Over 90",$H159,0))</f>
        <v/>
      </c>
      <c r="Q159" s="17">
        <f>IF($E159="","",IF($I159&gt;Settings!$B$4,"Yes","No"))</f>
        <v/>
      </c>
    </row>
    <row r="160">
      <c r="A160" s="10" t="n"/>
      <c r="B160" s="10" t="n"/>
      <c r="C160" s="6" t="n"/>
      <c r="D160" s="6" t="n"/>
      <c r="E160" s="16" t="n"/>
      <c r="F160" s="16" t="n"/>
      <c r="G160" s="10" t="n"/>
      <c r="H160" s="11">
        <f>IF($E160="","",$E160-N($F160))</f>
        <v/>
      </c>
      <c r="I160" s="17">
        <f>IF($E160="","",Settings!$B$3-$C160)</f>
        <v/>
      </c>
      <c r="J160" s="17">
        <f>IF($E160="","",MAX(0,Settings!$B$3-$D160))</f>
        <v/>
      </c>
      <c r="K160" s="17">
        <f>IF($E160="","",IF($J160=0,"Current",IF($J160&lt;=30,"1 to 30",IF($J160&lt;=60,"31 to 60",IF($J160&lt;=90,"61 to 90","Over 90")))))</f>
        <v/>
      </c>
      <c r="L160" s="11">
        <f>IF($E160="","",IF($K160="Current",$H160,0))</f>
        <v/>
      </c>
      <c r="M160" s="11">
        <f>IF($E160="","",IF($K160="1 to 30",$H160,0))</f>
        <v/>
      </c>
      <c r="N160" s="11">
        <f>IF($E160="","",IF($K160="31 to 60",$H160,0))</f>
        <v/>
      </c>
      <c r="O160" s="11">
        <f>IF($E160="","",IF($K160="61 to 90",$H160,0))</f>
        <v/>
      </c>
      <c r="P160" s="11">
        <f>IF($E160="","",IF($K160="Over 90",$H160,0))</f>
        <v/>
      </c>
      <c r="Q160" s="17">
        <f>IF($E160="","",IF($I160&gt;Settings!$B$4,"Yes","No"))</f>
        <v/>
      </c>
    </row>
    <row r="161">
      <c r="A161" s="10" t="n"/>
      <c r="B161" s="10" t="n"/>
      <c r="C161" s="6" t="n"/>
      <c r="D161" s="6" t="n"/>
      <c r="E161" s="16" t="n"/>
      <c r="F161" s="16" t="n"/>
      <c r="G161" s="10" t="n"/>
      <c r="H161" s="11">
        <f>IF($E161="","",$E161-N($F161))</f>
        <v/>
      </c>
      <c r="I161" s="17">
        <f>IF($E161="","",Settings!$B$3-$C161)</f>
        <v/>
      </c>
      <c r="J161" s="17">
        <f>IF($E161="","",MAX(0,Settings!$B$3-$D161))</f>
        <v/>
      </c>
      <c r="K161" s="17">
        <f>IF($E161="","",IF($J161=0,"Current",IF($J161&lt;=30,"1 to 30",IF($J161&lt;=60,"31 to 60",IF($J161&lt;=90,"61 to 90","Over 90")))))</f>
        <v/>
      </c>
      <c r="L161" s="11">
        <f>IF($E161="","",IF($K161="Current",$H161,0))</f>
        <v/>
      </c>
      <c r="M161" s="11">
        <f>IF($E161="","",IF($K161="1 to 30",$H161,0))</f>
        <v/>
      </c>
      <c r="N161" s="11">
        <f>IF($E161="","",IF($K161="31 to 60",$H161,0))</f>
        <v/>
      </c>
      <c r="O161" s="11">
        <f>IF($E161="","",IF($K161="61 to 90",$H161,0))</f>
        <v/>
      </c>
      <c r="P161" s="11">
        <f>IF($E161="","",IF($K161="Over 90",$H161,0))</f>
        <v/>
      </c>
      <c r="Q161" s="17">
        <f>IF($E161="","",IF($I161&gt;Settings!$B$4,"Yes","No"))</f>
        <v/>
      </c>
    </row>
    <row r="162">
      <c r="A162" s="10" t="n"/>
      <c r="B162" s="10" t="n"/>
      <c r="C162" s="6" t="n"/>
      <c r="D162" s="6" t="n"/>
      <c r="E162" s="16" t="n"/>
      <c r="F162" s="16" t="n"/>
      <c r="G162" s="10" t="n"/>
      <c r="H162" s="11">
        <f>IF($E162="","",$E162-N($F162))</f>
        <v/>
      </c>
      <c r="I162" s="17">
        <f>IF($E162="","",Settings!$B$3-$C162)</f>
        <v/>
      </c>
      <c r="J162" s="17">
        <f>IF($E162="","",MAX(0,Settings!$B$3-$D162))</f>
        <v/>
      </c>
      <c r="K162" s="17">
        <f>IF($E162="","",IF($J162=0,"Current",IF($J162&lt;=30,"1 to 30",IF($J162&lt;=60,"31 to 60",IF($J162&lt;=90,"61 to 90","Over 90")))))</f>
        <v/>
      </c>
      <c r="L162" s="11">
        <f>IF($E162="","",IF($K162="Current",$H162,0))</f>
        <v/>
      </c>
      <c r="M162" s="11">
        <f>IF($E162="","",IF($K162="1 to 30",$H162,0))</f>
        <v/>
      </c>
      <c r="N162" s="11">
        <f>IF($E162="","",IF($K162="31 to 60",$H162,0))</f>
        <v/>
      </c>
      <c r="O162" s="11">
        <f>IF($E162="","",IF($K162="61 to 90",$H162,0))</f>
        <v/>
      </c>
      <c r="P162" s="11">
        <f>IF($E162="","",IF($K162="Over 90",$H162,0))</f>
        <v/>
      </c>
      <c r="Q162" s="17">
        <f>IF($E162="","",IF($I162&gt;Settings!$B$4,"Yes","No"))</f>
        <v/>
      </c>
    </row>
    <row r="163">
      <c r="A163" s="10" t="n"/>
      <c r="B163" s="10" t="n"/>
      <c r="C163" s="6" t="n"/>
      <c r="D163" s="6" t="n"/>
      <c r="E163" s="16" t="n"/>
      <c r="F163" s="16" t="n"/>
      <c r="G163" s="10" t="n"/>
      <c r="H163" s="11">
        <f>IF($E163="","",$E163-N($F163))</f>
        <v/>
      </c>
      <c r="I163" s="17">
        <f>IF($E163="","",Settings!$B$3-$C163)</f>
        <v/>
      </c>
      <c r="J163" s="17">
        <f>IF($E163="","",MAX(0,Settings!$B$3-$D163))</f>
        <v/>
      </c>
      <c r="K163" s="17">
        <f>IF($E163="","",IF($J163=0,"Current",IF($J163&lt;=30,"1 to 30",IF($J163&lt;=60,"31 to 60",IF($J163&lt;=90,"61 to 90","Over 90")))))</f>
        <v/>
      </c>
      <c r="L163" s="11">
        <f>IF($E163="","",IF($K163="Current",$H163,0))</f>
        <v/>
      </c>
      <c r="M163" s="11">
        <f>IF($E163="","",IF($K163="1 to 30",$H163,0))</f>
        <v/>
      </c>
      <c r="N163" s="11">
        <f>IF($E163="","",IF($K163="31 to 60",$H163,0))</f>
        <v/>
      </c>
      <c r="O163" s="11">
        <f>IF($E163="","",IF($K163="61 to 90",$H163,0))</f>
        <v/>
      </c>
      <c r="P163" s="11">
        <f>IF($E163="","",IF($K163="Over 90",$H163,0))</f>
        <v/>
      </c>
      <c r="Q163" s="17">
        <f>IF($E163="","",IF($I163&gt;Settings!$B$4,"Yes","No"))</f>
        <v/>
      </c>
    </row>
    <row r="164">
      <c r="A164" s="10" t="n"/>
      <c r="B164" s="10" t="n"/>
      <c r="C164" s="6" t="n"/>
      <c r="D164" s="6" t="n"/>
      <c r="E164" s="16" t="n"/>
      <c r="F164" s="16" t="n"/>
      <c r="G164" s="10" t="n"/>
      <c r="H164" s="11">
        <f>IF($E164="","",$E164-N($F164))</f>
        <v/>
      </c>
      <c r="I164" s="17">
        <f>IF($E164="","",Settings!$B$3-$C164)</f>
        <v/>
      </c>
      <c r="J164" s="17">
        <f>IF($E164="","",MAX(0,Settings!$B$3-$D164))</f>
        <v/>
      </c>
      <c r="K164" s="17">
        <f>IF($E164="","",IF($J164=0,"Current",IF($J164&lt;=30,"1 to 30",IF($J164&lt;=60,"31 to 60",IF($J164&lt;=90,"61 to 90","Over 90")))))</f>
        <v/>
      </c>
      <c r="L164" s="11">
        <f>IF($E164="","",IF($K164="Current",$H164,0))</f>
        <v/>
      </c>
      <c r="M164" s="11">
        <f>IF($E164="","",IF($K164="1 to 30",$H164,0))</f>
        <v/>
      </c>
      <c r="N164" s="11">
        <f>IF($E164="","",IF($K164="31 to 60",$H164,0))</f>
        <v/>
      </c>
      <c r="O164" s="11">
        <f>IF($E164="","",IF($K164="61 to 90",$H164,0))</f>
        <v/>
      </c>
      <c r="P164" s="11">
        <f>IF($E164="","",IF($K164="Over 90",$H164,0))</f>
        <v/>
      </c>
      <c r="Q164" s="17">
        <f>IF($E164="","",IF($I164&gt;Settings!$B$4,"Yes","No"))</f>
        <v/>
      </c>
    </row>
    <row r="165">
      <c r="A165" s="10" t="n"/>
      <c r="B165" s="10" t="n"/>
      <c r="C165" s="6" t="n"/>
      <c r="D165" s="6" t="n"/>
      <c r="E165" s="16" t="n"/>
      <c r="F165" s="16" t="n"/>
      <c r="G165" s="10" t="n"/>
      <c r="H165" s="11">
        <f>IF($E165="","",$E165-N($F165))</f>
        <v/>
      </c>
      <c r="I165" s="17">
        <f>IF($E165="","",Settings!$B$3-$C165)</f>
        <v/>
      </c>
      <c r="J165" s="17">
        <f>IF($E165="","",MAX(0,Settings!$B$3-$D165))</f>
        <v/>
      </c>
      <c r="K165" s="17">
        <f>IF($E165="","",IF($J165=0,"Current",IF($J165&lt;=30,"1 to 30",IF($J165&lt;=60,"31 to 60",IF($J165&lt;=90,"61 to 90","Over 90")))))</f>
        <v/>
      </c>
      <c r="L165" s="11">
        <f>IF($E165="","",IF($K165="Current",$H165,0))</f>
        <v/>
      </c>
      <c r="M165" s="11">
        <f>IF($E165="","",IF($K165="1 to 30",$H165,0))</f>
        <v/>
      </c>
      <c r="N165" s="11">
        <f>IF($E165="","",IF($K165="31 to 60",$H165,0))</f>
        <v/>
      </c>
      <c r="O165" s="11">
        <f>IF($E165="","",IF($K165="61 to 90",$H165,0))</f>
        <v/>
      </c>
      <c r="P165" s="11">
        <f>IF($E165="","",IF($K165="Over 90",$H165,0))</f>
        <v/>
      </c>
      <c r="Q165" s="17">
        <f>IF($E165="","",IF($I165&gt;Settings!$B$4,"Yes","No"))</f>
        <v/>
      </c>
    </row>
    <row r="166">
      <c r="A166" s="10" t="n"/>
      <c r="B166" s="10" t="n"/>
      <c r="C166" s="6" t="n"/>
      <c r="D166" s="6" t="n"/>
      <c r="E166" s="16" t="n"/>
      <c r="F166" s="16" t="n"/>
      <c r="G166" s="10" t="n"/>
      <c r="H166" s="11">
        <f>IF($E166="","",$E166-N($F166))</f>
        <v/>
      </c>
      <c r="I166" s="17">
        <f>IF($E166="","",Settings!$B$3-$C166)</f>
        <v/>
      </c>
      <c r="J166" s="17">
        <f>IF($E166="","",MAX(0,Settings!$B$3-$D166))</f>
        <v/>
      </c>
      <c r="K166" s="17">
        <f>IF($E166="","",IF($J166=0,"Current",IF($J166&lt;=30,"1 to 30",IF($J166&lt;=60,"31 to 60",IF($J166&lt;=90,"61 to 90","Over 90")))))</f>
        <v/>
      </c>
      <c r="L166" s="11">
        <f>IF($E166="","",IF($K166="Current",$H166,0))</f>
        <v/>
      </c>
      <c r="M166" s="11">
        <f>IF($E166="","",IF($K166="1 to 30",$H166,0))</f>
        <v/>
      </c>
      <c r="N166" s="11">
        <f>IF($E166="","",IF($K166="31 to 60",$H166,0))</f>
        <v/>
      </c>
      <c r="O166" s="11">
        <f>IF($E166="","",IF($K166="61 to 90",$H166,0))</f>
        <v/>
      </c>
      <c r="P166" s="11">
        <f>IF($E166="","",IF($K166="Over 90",$H166,0))</f>
        <v/>
      </c>
      <c r="Q166" s="17">
        <f>IF($E166="","",IF($I166&gt;Settings!$B$4,"Yes","No"))</f>
        <v/>
      </c>
    </row>
    <row r="167">
      <c r="A167" s="10" t="n"/>
      <c r="B167" s="10" t="n"/>
      <c r="C167" s="6" t="n"/>
      <c r="D167" s="6" t="n"/>
      <c r="E167" s="16" t="n"/>
      <c r="F167" s="16" t="n"/>
      <c r="G167" s="10" t="n"/>
      <c r="H167" s="11">
        <f>IF($E167="","",$E167-N($F167))</f>
        <v/>
      </c>
      <c r="I167" s="17">
        <f>IF($E167="","",Settings!$B$3-$C167)</f>
        <v/>
      </c>
      <c r="J167" s="17">
        <f>IF($E167="","",MAX(0,Settings!$B$3-$D167))</f>
        <v/>
      </c>
      <c r="K167" s="17">
        <f>IF($E167="","",IF($J167=0,"Current",IF($J167&lt;=30,"1 to 30",IF($J167&lt;=60,"31 to 60",IF($J167&lt;=90,"61 to 90","Over 90")))))</f>
        <v/>
      </c>
      <c r="L167" s="11">
        <f>IF($E167="","",IF($K167="Current",$H167,0))</f>
        <v/>
      </c>
      <c r="M167" s="11">
        <f>IF($E167="","",IF($K167="1 to 30",$H167,0))</f>
        <v/>
      </c>
      <c r="N167" s="11">
        <f>IF($E167="","",IF($K167="31 to 60",$H167,0))</f>
        <v/>
      </c>
      <c r="O167" s="11">
        <f>IF($E167="","",IF($K167="61 to 90",$H167,0))</f>
        <v/>
      </c>
      <c r="P167" s="11">
        <f>IF($E167="","",IF($K167="Over 90",$H167,0))</f>
        <v/>
      </c>
      <c r="Q167" s="17">
        <f>IF($E167="","",IF($I167&gt;Settings!$B$4,"Yes","No"))</f>
        <v/>
      </c>
    </row>
    <row r="168">
      <c r="A168" s="10" t="n"/>
      <c r="B168" s="10" t="n"/>
      <c r="C168" s="6" t="n"/>
      <c r="D168" s="6" t="n"/>
      <c r="E168" s="16" t="n"/>
      <c r="F168" s="16" t="n"/>
      <c r="G168" s="10" t="n"/>
      <c r="H168" s="11">
        <f>IF($E168="","",$E168-N($F168))</f>
        <v/>
      </c>
      <c r="I168" s="17">
        <f>IF($E168="","",Settings!$B$3-$C168)</f>
        <v/>
      </c>
      <c r="J168" s="17">
        <f>IF($E168="","",MAX(0,Settings!$B$3-$D168))</f>
        <v/>
      </c>
      <c r="K168" s="17">
        <f>IF($E168="","",IF($J168=0,"Current",IF($J168&lt;=30,"1 to 30",IF($J168&lt;=60,"31 to 60",IF($J168&lt;=90,"61 to 90","Over 90")))))</f>
        <v/>
      </c>
      <c r="L168" s="11">
        <f>IF($E168="","",IF($K168="Current",$H168,0))</f>
        <v/>
      </c>
      <c r="M168" s="11">
        <f>IF($E168="","",IF($K168="1 to 30",$H168,0))</f>
        <v/>
      </c>
      <c r="N168" s="11">
        <f>IF($E168="","",IF($K168="31 to 60",$H168,0))</f>
        <v/>
      </c>
      <c r="O168" s="11">
        <f>IF($E168="","",IF($K168="61 to 90",$H168,0))</f>
        <v/>
      </c>
      <c r="P168" s="11">
        <f>IF($E168="","",IF($K168="Over 90",$H168,0))</f>
        <v/>
      </c>
      <c r="Q168" s="17">
        <f>IF($E168="","",IF($I168&gt;Settings!$B$4,"Yes","No"))</f>
        <v/>
      </c>
    </row>
    <row r="169">
      <c r="A169" s="10" t="n"/>
      <c r="B169" s="10" t="n"/>
      <c r="C169" s="6" t="n"/>
      <c r="D169" s="6" t="n"/>
      <c r="E169" s="16" t="n"/>
      <c r="F169" s="16" t="n"/>
      <c r="G169" s="10" t="n"/>
      <c r="H169" s="11">
        <f>IF($E169="","",$E169-N($F169))</f>
        <v/>
      </c>
      <c r="I169" s="17">
        <f>IF($E169="","",Settings!$B$3-$C169)</f>
        <v/>
      </c>
      <c r="J169" s="17">
        <f>IF($E169="","",MAX(0,Settings!$B$3-$D169))</f>
        <v/>
      </c>
      <c r="K169" s="17">
        <f>IF($E169="","",IF($J169=0,"Current",IF($J169&lt;=30,"1 to 30",IF($J169&lt;=60,"31 to 60",IF($J169&lt;=90,"61 to 90","Over 90")))))</f>
        <v/>
      </c>
      <c r="L169" s="11">
        <f>IF($E169="","",IF($K169="Current",$H169,0))</f>
        <v/>
      </c>
      <c r="M169" s="11">
        <f>IF($E169="","",IF($K169="1 to 30",$H169,0))</f>
        <v/>
      </c>
      <c r="N169" s="11">
        <f>IF($E169="","",IF($K169="31 to 60",$H169,0))</f>
        <v/>
      </c>
      <c r="O169" s="11">
        <f>IF($E169="","",IF($K169="61 to 90",$H169,0))</f>
        <v/>
      </c>
      <c r="P169" s="11">
        <f>IF($E169="","",IF($K169="Over 90",$H169,0))</f>
        <v/>
      </c>
      <c r="Q169" s="17">
        <f>IF($E169="","",IF($I169&gt;Settings!$B$4,"Yes","No"))</f>
        <v/>
      </c>
    </row>
    <row r="170">
      <c r="A170" s="10" t="n"/>
      <c r="B170" s="10" t="n"/>
      <c r="C170" s="6" t="n"/>
      <c r="D170" s="6" t="n"/>
      <c r="E170" s="16" t="n"/>
      <c r="F170" s="16" t="n"/>
      <c r="G170" s="10" t="n"/>
      <c r="H170" s="11">
        <f>IF($E170="","",$E170-N($F170))</f>
        <v/>
      </c>
      <c r="I170" s="17">
        <f>IF($E170="","",Settings!$B$3-$C170)</f>
        <v/>
      </c>
      <c r="J170" s="17">
        <f>IF($E170="","",MAX(0,Settings!$B$3-$D170))</f>
        <v/>
      </c>
      <c r="K170" s="17">
        <f>IF($E170="","",IF($J170=0,"Current",IF($J170&lt;=30,"1 to 30",IF($J170&lt;=60,"31 to 60",IF($J170&lt;=90,"61 to 90","Over 90")))))</f>
        <v/>
      </c>
      <c r="L170" s="11">
        <f>IF($E170="","",IF($K170="Current",$H170,0))</f>
        <v/>
      </c>
      <c r="M170" s="11">
        <f>IF($E170="","",IF($K170="1 to 30",$H170,0))</f>
        <v/>
      </c>
      <c r="N170" s="11">
        <f>IF($E170="","",IF($K170="31 to 60",$H170,0))</f>
        <v/>
      </c>
      <c r="O170" s="11">
        <f>IF($E170="","",IF($K170="61 to 90",$H170,0))</f>
        <v/>
      </c>
      <c r="P170" s="11">
        <f>IF($E170="","",IF($K170="Over 90",$H170,0))</f>
        <v/>
      </c>
      <c r="Q170" s="17">
        <f>IF($E170="","",IF($I170&gt;Settings!$B$4,"Yes","No"))</f>
        <v/>
      </c>
    </row>
    <row r="171">
      <c r="A171" s="10" t="n"/>
      <c r="B171" s="10" t="n"/>
      <c r="C171" s="6" t="n"/>
      <c r="D171" s="6" t="n"/>
      <c r="E171" s="16" t="n"/>
      <c r="F171" s="16" t="n"/>
      <c r="G171" s="10" t="n"/>
      <c r="H171" s="11">
        <f>IF($E171="","",$E171-N($F171))</f>
        <v/>
      </c>
      <c r="I171" s="17">
        <f>IF($E171="","",Settings!$B$3-$C171)</f>
        <v/>
      </c>
      <c r="J171" s="17">
        <f>IF($E171="","",MAX(0,Settings!$B$3-$D171))</f>
        <v/>
      </c>
      <c r="K171" s="17">
        <f>IF($E171="","",IF($J171=0,"Current",IF($J171&lt;=30,"1 to 30",IF($J171&lt;=60,"31 to 60",IF($J171&lt;=90,"61 to 90","Over 90")))))</f>
        <v/>
      </c>
      <c r="L171" s="11">
        <f>IF($E171="","",IF($K171="Current",$H171,0))</f>
        <v/>
      </c>
      <c r="M171" s="11">
        <f>IF($E171="","",IF($K171="1 to 30",$H171,0))</f>
        <v/>
      </c>
      <c r="N171" s="11">
        <f>IF($E171="","",IF($K171="31 to 60",$H171,0))</f>
        <v/>
      </c>
      <c r="O171" s="11">
        <f>IF($E171="","",IF($K171="61 to 90",$H171,0))</f>
        <v/>
      </c>
      <c r="P171" s="11">
        <f>IF($E171="","",IF($K171="Over 90",$H171,0))</f>
        <v/>
      </c>
      <c r="Q171" s="17">
        <f>IF($E171="","",IF($I171&gt;Settings!$B$4,"Yes","No"))</f>
        <v/>
      </c>
    </row>
    <row r="172">
      <c r="A172" s="10" t="n"/>
      <c r="B172" s="10" t="n"/>
      <c r="C172" s="6" t="n"/>
      <c r="D172" s="6" t="n"/>
      <c r="E172" s="16" t="n"/>
      <c r="F172" s="16" t="n"/>
      <c r="G172" s="10" t="n"/>
      <c r="H172" s="11">
        <f>IF($E172="","",$E172-N($F172))</f>
        <v/>
      </c>
      <c r="I172" s="17">
        <f>IF($E172="","",Settings!$B$3-$C172)</f>
        <v/>
      </c>
      <c r="J172" s="17">
        <f>IF($E172="","",MAX(0,Settings!$B$3-$D172))</f>
        <v/>
      </c>
      <c r="K172" s="17">
        <f>IF($E172="","",IF($J172=0,"Current",IF($J172&lt;=30,"1 to 30",IF($J172&lt;=60,"31 to 60",IF($J172&lt;=90,"61 to 90","Over 90")))))</f>
        <v/>
      </c>
      <c r="L172" s="11">
        <f>IF($E172="","",IF($K172="Current",$H172,0))</f>
        <v/>
      </c>
      <c r="M172" s="11">
        <f>IF($E172="","",IF($K172="1 to 30",$H172,0))</f>
        <v/>
      </c>
      <c r="N172" s="11">
        <f>IF($E172="","",IF($K172="31 to 60",$H172,0))</f>
        <v/>
      </c>
      <c r="O172" s="11">
        <f>IF($E172="","",IF($K172="61 to 90",$H172,0))</f>
        <v/>
      </c>
      <c r="P172" s="11">
        <f>IF($E172="","",IF($K172="Over 90",$H172,0))</f>
        <v/>
      </c>
      <c r="Q172" s="17">
        <f>IF($E172="","",IF($I172&gt;Settings!$B$4,"Yes","No"))</f>
        <v/>
      </c>
    </row>
    <row r="173">
      <c r="A173" s="10" t="n"/>
      <c r="B173" s="10" t="n"/>
      <c r="C173" s="6" t="n"/>
      <c r="D173" s="6" t="n"/>
      <c r="E173" s="16" t="n"/>
      <c r="F173" s="16" t="n"/>
      <c r="G173" s="10" t="n"/>
      <c r="H173" s="11">
        <f>IF($E173="","",$E173-N($F173))</f>
        <v/>
      </c>
      <c r="I173" s="17">
        <f>IF($E173="","",Settings!$B$3-$C173)</f>
        <v/>
      </c>
      <c r="J173" s="17">
        <f>IF($E173="","",MAX(0,Settings!$B$3-$D173))</f>
        <v/>
      </c>
      <c r="K173" s="17">
        <f>IF($E173="","",IF($J173=0,"Current",IF($J173&lt;=30,"1 to 30",IF($J173&lt;=60,"31 to 60",IF($J173&lt;=90,"61 to 90","Over 90")))))</f>
        <v/>
      </c>
      <c r="L173" s="11">
        <f>IF($E173="","",IF($K173="Current",$H173,0))</f>
        <v/>
      </c>
      <c r="M173" s="11">
        <f>IF($E173="","",IF($K173="1 to 30",$H173,0))</f>
        <v/>
      </c>
      <c r="N173" s="11">
        <f>IF($E173="","",IF($K173="31 to 60",$H173,0))</f>
        <v/>
      </c>
      <c r="O173" s="11">
        <f>IF($E173="","",IF($K173="61 to 90",$H173,0))</f>
        <v/>
      </c>
      <c r="P173" s="11">
        <f>IF($E173="","",IF($K173="Over 90",$H173,0))</f>
        <v/>
      </c>
      <c r="Q173" s="17">
        <f>IF($E173="","",IF($I173&gt;Settings!$B$4,"Yes","No"))</f>
        <v/>
      </c>
    </row>
    <row r="174">
      <c r="A174" s="10" t="n"/>
      <c r="B174" s="10" t="n"/>
      <c r="C174" s="6" t="n"/>
      <c r="D174" s="6" t="n"/>
      <c r="E174" s="16" t="n"/>
      <c r="F174" s="16" t="n"/>
      <c r="G174" s="10" t="n"/>
      <c r="H174" s="11">
        <f>IF($E174="","",$E174-N($F174))</f>
        <v/>
      </c>
      <c r="I174" s="17">
        <f>IF($E174="","",Settings!$B$3-$C174)</f>
        <v/>
      </c>
      <c r="J174" s="17">
        <f>IF($E174="","",MAX(0,Settings!$B$3-$D174))</f>
        <v/>
      </c>
      <c r="K174" s="17">
        <f>IF($E174="","",IF($J174=0,"Current",IF($J174&lt;=30,"1 to 30",IF($J174&lt;=60,"31 to 60",IF($J174&lt;=90,"61 to 90","Over 90")))))</f>
        <v/>
      </c>
      <c r="L174" s="11">
        <f>IF($E174="","",IF($K174="Current",$H174,0))</f>
        <v/>
      </c>
      <c r="M174" s="11">
        <f>IF($E174="","",IF($K174="1 to 30",$H174,0))</f>
        <v/>
      </c>
      <c r="N174" s="11">
        <f>IF($E174="","",IF($K174="31 to 60",$H174,0))</f>
        <v/>
      </c>
      <c r="O174" s="11">
        <f>IF($E174="","",IF($K174="61 to 90",$H174,0))</f>
        <v/>
      </c>
      <c r="P174" s="11">
        <f>IF($E174="","",IF($K174="Over 90",$H174,0))</f>
        <v/>
      </c>
      <c r="Q174" s="17">
        <f>IF($E174="","",IF($I174&gt;Settings!$B$4,"Yes","No"))</f>
        <v/>
      </c>
    </row>
    <row r="175">
      <c r="A175" s="10" t="n"/>
      <c r="B175" s="10" t="n"/>
      <c r="C175" s="6" t="n"/>
      <c r="D175" s="6" t="n"/>
      <c r="E175" s="16" t="n"/>
      <c r="F175" s="16" t="n"/>
      <c r="G175" s="10" t="n"/>
      <c r="H175" s="11">
        <f>IF($E175="","",$E175-N($F175))</f>
        <v/>
      </c>
      <c r="I175" s="17">
        <f>IF($E175="","",Settings!$B$3-$C175)</f>
        <v/>
      </c>
      <c r="J175" s="17">
        <f>IF($E175="","",MAX(0,Settings!$B$3-$D175))</f>
        <v/>
      </c>
      <c r="K175" s="17">
        <f>IF($E175="","",IF($J175=0,"Current",IF($J175&lt;=30,"1 to 30",IF($J175&lt;=60,"31 to 60",IF($J175&lt;=90,"61 to 90","Over 90")))))</f>
        <v/>
      </c>
      <c r="L175" s="11">
        <f>IF($E175="","",IF($K175="Current",$H175,0))</f>
        <v/>
      </c>
      <c r="M175" s="11">
        <f>IF($E175="","",IF($K175="1 to 30",$H175,0))</f>
        <v/>
      </c>
      <c r="N175" s="11">
        <f>IF($E175="","",IF($K175="31 to 60",$H175,0))</f>
        <v/>
      </c>
      <c r="O175" s="11">
        <f>IF($E175="","",IF($K175="61 to 90",$H175,0))</f>
        <v/>
      </c>
      <c r="P175" s="11">
        <f>IF($E175="","",IF($K175="Over 90",$H175,0))</f>
        <v/>
      </c>
      <c r="Q175" s="17">
        <f>IF($E175="","",IF($I175&gt;Settings!$B$4,"Yes","No"))</f>
        <v/>
      </c>
    </row>
    <row r="176">
      <c r="A176" s="10" t="n"/>
      <c r="B176" s="10" t="n"/>
      <c r="C176" s="6" t="n"/>
      <c r="D176" s="6" t="n"/>
      <c r="E176" s="16" t="n"/>
      <c r="F176" s="16" t="n"/>
      <c r="G176" s="10" t="n"/>
      <c r="H176" s="11">
        <f>IF($E176="","",$E176-N($F176))</f>
        <v/>
      </c>
      <c r="I176" s="17">
        <f>IF($E176="","",Settings!$B$3-$C176)</f>
        <v/>
      </c>
      <c r="J176" s="17">
        <f>IF($E176="","",MAX(0,Settings!$B$3-$D176))</f>
        <v/>
      </c>
      <c r="K176" s="17">
        <f>IF($E176="","",IF($J176=0,"Current",IF($J176&lt;=30,"1 to 30",IF($J176&lt;=60,"31 to 60",IF($J176&lt;=90,"61 to 90","Over 90")))))</f>
        <v/>
      </c>
      <c r="L176" s="11">
        <f>IF($E176="","",IF($K176="Current",$H176,0))</f>
        <v/>
      </c>
      <c r="M176" s="11">
        <f>IF($E176="","",IF($K176="1 to 30",$H176,0))</f>
        <v/>
      </c>
      <c r="N176" s="11">
        <f>IF($E176="","",IF($K176="31 to 60",$H176,0))</f>
        <v/>
      </c>
      <c r="O176" s="11">
        <f>IF($E176="","",IF($K176="61 to 90",$H176,0))</f>
        <v/>
      </c>
      <c r="P176" s="11">
        <f>IF($E176="","",IF($K176="Over 90",$H176,0))</f>
        <v/>
      </c>
      <c r="Q176" s="17">
        <f>IF($E176="","",IF($I176&gt;Settings!$B$4,"Yes","No"))</f>
        <v/>
      </c>
    </row>
    <row r="177">
      <c r="A177" s="10" t="n"/>
      <c r="B177" s="10" t="n"/>
      <c r="C177" s="6" t="n"/>
      <c r="D177" s="6" t="n"/>
      <c r="E177" s="16" t="n"/>
      <c r="F177" s="16" t="n"/>
      <c r="G177" s="10" t="n"/>
      <c r="H177" s="11">
        <f>IF($E177="","",$E177-N($F177))</f>
        <v/>
      </c>
      <c r="I177" s="17">
        <f>IF($E177="","",Settings!$B$3-$C177)</f>
        <v/>
      </c>
      <c r="J177" s="17">
        <f>IF($E177="","",MAX(0,Settings!$B$3-$D177))</f>
        <v/>
      </c>
      <c r="K177" s="17">
        <f>IF($E177="","",IF($J177=0,"Current",IF($J177&lt;=30,"1 to 30",IF($J177&lt;=60,"31 to 60",IF($J177&lt;=90,"61 to 90","Over 90")))))</f>
        <v/>
      </c>
      <c r="L177" s="11">
        <f>IF($E177="","",IF($K177="Current",$H177,0))</f>
        <v/>
      </c>
      <c r="M177" s="11">
        <f>IF($E177="","",IF($K177="1 to 30",$H177,0))</f>
        <v/>
      </c>
      <c r="N177" s="11">
        <f>IF($E177="","",IF($K177="31 to 60",$H177,0))</f>
        <v/>
      </c>
      <c r="O177" s="11">
        <f>IF($E177="","",IF($K177="61 to 90",$H177,0))</f>
        <v/>
      </c>
      <c r="P177" s="11">
        <f>IF($E177="","",IF($K177="Over 90",$H177,0))</f>
        <v/>
      </c>
      <c r="Q177" s="17">
        <f>IF($E177="","",IF($I177&gt;Settings!$B$4,"Yes","No"))</f>
        <v/>
      </c>
    </row>
    <row r="178">
      <c r="A178" s="10" t="n"/>
      <c r="B178" s="10" t="n"/>
      <c r="C178" s="6" t="n"/>
      <c r="D178" s="6" t="n"/>
      <c r="E178" s="16" t="n"/>
      <c r="F178" s="16" t="n"/>
      <c r="G178" s="10" t="n"/>
      <c r="H178" s="11">
        <f>IF($E178="","",$E178-N($F178))</f>
        <v/>
      </c>
      <c r="I178" s="17">
        <f>IF($E178="","",Settings!$B$3-$C178)</f>
        <v/>
      </c>
      <c r="J178" s="17">
        <f>IF($E178="","",MAX(0,Settings!$B$3-$D178))</f>
        <v/>
      </c>
      <c r="K178" s="17">
        <f>IF($E178="","",IF($J178=0,"Current",IF($J178&lt;=30,"1 to 30",IF($J178&lt;=60,"31 to 60",IF($J178&lt;=90,"61 to 90","Over 90")))))</f>
        <v/>
      </c>
      <c r="L178" s="11">
        <f>IF($E178="","",IF($K178="Current",$H178,0))</f>
        <v/>
      </c>
      <c r="M178" s="11">
        <f>IF($E178="","",IF($K178="1 to 30",$H178,0))</f>
        <v/>
      </c>
      <c r="N178" s="11">
        <f>IF($E178="","",IF($K178="31 to 60",$H178,0))</f>
        <v/>
      </c>
      <c r="O178" s="11">
        <f>IF($E178="","",IF($K178="61 to 90",$H178,0))</f>
        <v/>
      </c>
      <c r="P178" s="11">
        <f>IF($E178="","",IF($K178="Over 90",$H178,0))</f>
        <v/>
      </c>
      <c r="Q178" s="17">
        <f>IF($E178="","",IF($I178&gt;Settings!$B$4,"Yes","No"))</f>
        <v/>
      </c>
    </row>
    <row r="179">
      <c r="A179" s="10" t="n"/>
      <c r="B179" s="10" t="n"/>
      <c r="C179" s="6" t="n"/>
      <c r="D179" s="6" t="n"/>
      <c r="E179" s="16" t="n"/>
      <c r="F179" s="16" t="n"/>
      <c r="G179" s="10" t="n"/>
      <c r="H179" s="11">
        <f>IF($E179="","",$E179-N($F179))</f>
        <v/>
      </c>
      <c r="I179" s="17">
        <f>IF($E179="","",Settings!$B$3-$C179)</f>
        <v/>
      </c>
      <c r="J179" s="17">
        <f>IF($E179="","",MAX(0,Settings!$B$3-$D179))</f>
        <v/>
      </c>
      <c r="K179" s="17">
        <f>IF($E179="","",IF($J179=0,"Current",IF($J179&lt;=30,"1 to 30",IF($J179&lt;=60,"31 to 60",IF($J179&lt;=90,"61 to 90","Over 90")))))</f>
        <v/>
      </c>
      <c r="L179" s="11">
        <f>IF($E179="","",IF($K179="Current",$H179,0))</f>
        <v/>
      </c>
      <c r="M179" s="11">
        <f>IF($E179="","",IF($K179="1 to 30",$H179,0))</f>
        <v/>
      </c>
      <c r="N179" s="11">
        <f>IF($E179="","",IF($K179="31 to 60",$H179,0))</f>
        <v/>
      </c>
      <c r="O179" s="11">
        <f>IF($E179="","",IF($K179="61 to 90",$H179,0))</f>
        <v/>
      </c>
      <c r="P179" s="11">
        <f>IF($E179="","",IF($K179="Over 90",$H179,0))</f>
        <v/>
      </c>
      <c r="Q179" s="17">
        <f>IF($E179="","",IF($I179&gt;Settings!$B$4,"Yes","No"))</f>
        <v/>
      </c>
    </row>
    <row r="180">
      <c r="A180" s="10" t="n"/>
      <c r="B180" s="10" t="n"/>
      <c r="C180" s="6" t="n"/>
      <c r="D180" s="6" t="n"/>
      <c r="E180" s="16" t="n"/>
      <c r="F180" s="16" t="n"/>
      <c r="G180" s="10" t="n"/>
      <c r="H180" s="11">
        <f>IF($E180="","",$E180-N($F180))</f>
        <v/>
      </c>
      <c r="I180" s="17">
        <f>IF($E180="","",Settings!$B$3-$C180)</f>
        <v/>
      </c>
      <c r="J180" s="17">
        <f>IF($E180="","",MAX(0,Settings!$B$3-$D180))</f>
        <v/>
      </c>
      <c r="K180" s="17">
        <f>IF($E180="","",IF($J180=0,"Current",IF($J180&lt;=30,"1 to 30",IF($J180&lt;=60,"31 to 60",IF($J180&lt;=90,"61 to 90","Over 90")))))</f>
        <v/>
      </c>
      <c r="L180" s="11">
        <f>IF($E180="","",IF($K180="Current",$H180,0))</f>
        <v/>
      </c>
      <c r="M180" s="11">
        <f>IF($E180="","",IF($K180="1 to 30",$H180,0))</f>
        <v/>
      </c>
      <c r="N180" s="11">
        <f>IF($E180="","",IF($K180="31 to 60",$H180,0))</f>
        <v/>
      </c>
      <c r="O180" s="11">
        <f>IF($E180="","",IF($K180="61 to 90",$H180,0))</f>
        <v/>
      </c>
      <c r="P180" s="11">
        <f>IF($E180="","",IF($K180="Over 90",$H180,0))</f>
        <v/>
      </c>
      <c r="Q180" s="17">
        <f>IF($E180="","",IF($I180&gt;Settings!$B$4,"Yes","No"))</f>
        <v/>
      </c>
    </row>
    <row r="181">
      <c r="A181" s="10" t="n"/>
      <c r="B181" s="10" t="n"/>
      <c r="C181" s="6" t="n"/>
      <c r="D181" s="6" t="n"/>
      <c r="E181" s="16" t="n"/>
      <c r="F181" s="16" t="n"/>
      <c r="G181" s="10" t="n"/>
      <c r="H181" s="11">
        <f>IF($E181="","",$E181-N($F181))</f>
        <v/>
      </c>
      <c r="I181" s="17">
        <f>IF($E181="","",Settings!$B$3-$C181)</f>
        <v/>
      </c>
      <c r="J181" s="17">
        <f>IF($E181="","",MAX(0,Settings!$B$3-$D181))</f>
        <v/>
      </c>
      <c r="K181" s="17">
        <f>IF($E181="","",IF($J181=0,"Current",IF($J181&lt;=30,"1 to 30",IF($J181&lt;=60,"31 to 60",IF($J181&lt;=90,"61 to 90","Over 90")))))</f>
        <v/>
      </c>
      <c r="L181" s="11">
        <f>IF($E181="","",IF($K181="Current",$H181,0))</f>
        <v/>
      </c>
      <c r="M181" s="11">
        <f>IF($E181="","",IF($K181="1 to 30",$H181,0))</f>
        <v/>
      </c>
      <c r="N181" s="11">
        <f>IF($E181="","",IF($K181="31 to 60",$H181,0))</f>
        <v/>
      </c>
      <c r="O181" s="11">
        <f>IF($E181="","",IF($K181="61 to 90",$H181,0))</f>
        <v/>
      </c>
      <c r="P181" s="11">
        <f>IF($E181="","",IF($K181="Over 90",$H181,0))</f>
        <v/>
      </c>
      <c r="Q181" s="17">
        <f>IF($E181="","",IF($I181&gt;Settings!$B$4,"Yes","No"))</f>
        <v/>
      </c>
    </row>
    <row r="182">
      <c r="A182" s="10" t="n"/>
      <c r="B182" s="10" t="n"/>
      <c r="C182" s="6" t="n"/>
      <c r="D182" s="6" t="n"/>
      <c r="E182" s="16" t="n"/>
      <c r="F182" s="16" t="n"/>
      <c r="G182" s="10" t="n"/>
      <c r="H182" s="11">
        <f>IF($E182="","",$E182-N($F182))</f>
        <v/>
      </c>
      <c r="I182" s="17">
        <f>IF($E182="","",Settings!$B$3-$C182)</f>
        <v/>
      </c>
      <c r="J182" s="17">
        <f>IF($E182="","",MAX(0,Settings!$B$3-$D182))</f>
        <v/>
      </c>
      <c r="K182" s="17">
        <f>IF($E182="","",IF($J182=0,"Current",IF($J182&lt;=30,"1 to 30",IF($J182&lt;=60,"31 to 60",IF($J182&lt;=90,"61 to 90","Over 90")))))</f>
        <v/>
      </c>
      <c r="L182" s="11">
        <f>IF($E182="","",IF($K182="Current",$H182,0))</f>
        <v/>
      </c>
      <c r="M182" s="11">
        <f>IF($E182="","",IF($K182="1 to 30",$H182,0))</f>
        <v/>
      </c>
      <c r="N182" s="11">
        <f>IF($E182="","",IF($K182="31 to 60",$H182,0))</f>
        <v/>
      </c>
      <c r="O182" s="11">
        <f>IF($E182="","",IF($K182="61 to 90",$H182,0))</f>
        <v/>
      </c>
      <c r="P182" s="11">
        <f>IF($E182="","",IF($K182="Over 90",$H182,0))</f>
        <v/>
      </c>
      <c r="Q182" s="17">
        <f>IF($E182="","",IF($I182&gt;Settings!$B$4,"Yes","No"))</f>
        <v/>
      </c>
    </row>
    <row r="183">
      <c r="A183" s="10" t="n"/>
      <c r="B183" s="10" t="n"/>
      <c r="C183" s="6" t="n"/>
      <c r="D183" s="6" t="n"/>
      <c r="E183" s="16" t="n"/>
      <c r="F183" s="16" t="n"/>
      <c r="G183" s="10" t="n"/>
      <c r="H183" s="11">
        <f>IF($E183="","",$E183-N($F183))</f>
        <v/>
      </c>
      <c r="I183" s="17">
        <f>IF($E183="","",Settings!$B$3-$C183)</f>
        <v/>
      </c>
      <c r="J183" s="17">
        <f>IF($E183="","",MAX(0,Settings!$B$3-$D183))</f>
        <v/>
      </c>
      <c r="K183" s="17">
        <f>IF($E183="","",IF($J183=0,"Current",IF($J183&lt;=30,"1 to 30",IF($J183&lt;=60,"31 to 60",IF($J183&lt;=90,"61 to 90","Over 90")))))</f>
        <v/>
      </c>
      <c r="L183" s="11">
        <f>IF($E183="","",IF($K183="Current",$H183,0))</f>
        <v/>
      </c>
      <c r="M183" s="11">
        <f>IF($E183="","",IF($K183="1 to 30",$H183,0))</f>
        <v/>
      </c>
      <c r="N183" s="11">
        <f>IF($E183="","",IF($K183="31 to 60",$H183,0))</f>
        <v/>
      </c>
      <c r="O183" s="11">
        <f>IF($E183="","",IF($K183="61 to 90",$H183,0))</f>
        <v/>
      </c>
      <c r="P183" s="11">
        <f>IF($E183="","",IF($K183="Over 90",$H183,0))</f>
        <v/>
      </c>
      <c r="Q183" s="17">
        <f>IF($E183="","",IF($I183&gt;Settings!$B$4,"Yes","No"))</f>
        <v/>
      </c>
    </row>
    <row r="184">
      <c r="A184" s="10" t="n"/>
      <c r="B184" s="10" t="n"/>
      <c r="C184" s="6" t="n"/>
      <c r="D184" s="6" t="n"/>
      <c r="E184" s="16" t="n"/>
      <c r="F184" s="16" t="n"/>
      <c r="G184" s="10" t="n"/>
      <c r="H184" s="11">
        <f>IF($E184="","",$E184-N($F184))</f>
        <v/>
      </c>
      <c r="I184" s="17">
        <f>IF($E184="","",Settings!$B$3-$C184)</f>
        <v/>
      </c>
      <c r="J184" s="17">
        <f>IF($E184="","",MAX(0,Settings!$B$3-$D184))</f>
        <v/>
      </c>
      <c r="K184" s="17">
        <f>IF($E184="","",IF($J184=0,"Current",IF($J184&lt;=30,"1 to 30",IF($J184&lt;=60,"31 to 60",IF($J184&lt;=90,"61 to 90","Over 90")))))</f>
        <v/>
      </c>
      <c r="L184" s="11">
        <f>IF($E184="","",IF($K184="Current",$H184,0))</f>
        <v/>
      </c>
      <c r="M184" s="11">
        <f>IF($E184="","",IF($K184="1 to 30",$H184,0))</f>
        <v/>
      </c>
      <c r="N184" s="11">
        <f>IF($E184="","",IF($K184="31 to 60",$H184,0))</f>
        <v/>
      </c>
      <c r="O184" s="11">
        <f>IF($E184="","",IF($K184="61 to 90",$H184,0))</f>
        <v/>
      </c>
      <c r="P184" s="11">
        <f>IF($E184="","",IF($K184="Over 90",$H184,0))</f>
        <v/>
      </c>
      <c r="Q184" s="17">
        <f>IF($E184="","",IF($I184&gt;Settings!$B$4,"Yes","No"))</f>
        <v/>
      </c>
    </row>
    <row r="185">
      <c r="A185" s="10" t="n"/>
      <c r="B185" s="10" t="n"/>
      <c r="C185" s="6" t="n"/>
      <c r="D185" s="6" t="n"/>
      <c r="E185" s="16" t="n"/>
      <c r="F185" s="16" t="n"/>
      <c r="G185" s="10" t="n"/>
      <c r="H185" s="11">
        <f>IF($E185="","",$E185-N($F185))</f>
        <v/>
      </c>
      <c r="I185" s="17">
        <f>IF($E185="","",Settings!$B$3-$C185)</f>
        <v/>
      </c>
      <c r="J185" s="17">
        <f>IF($E185="","",MAX(0,Settings!$B$3-$D185))</f>
        <v/>
      </c>
      <c r="K185" s="17">
        <f>IF($E185="","",IF($J185=0,"Current",IF($J185&lt;=30,"1 to 30",IF($J185&lt;=60,"31 to 60",IF($J185&lt;=90,"61 to 90","Over 90")))))</f>
        <v/>
      </c>
      <c r="L185" s="11">
        <f>IF($E185="","",IF($K185="Current",$H185,0))</f>
        <v/>
      </c>
      <c r="M185" s="11">
        <f>IF($E185="","",IF($K185="1 to 30",$H185,0))</f>
        <v/>
      </c>
      <c r="N185" s="11">
        <f>IF($E185="","",IF($K185="31 to 60",$H185,0))</f>
        <v/>
      </c>
      <c r="O185" s="11">
        <f>IF($E185="","",IF($K185="61 to 90",$H185,0))</f>
        <v/>
      </c>
      <c r="P185" s="11">
        <f>IF($E185="","",IF($K185="Over 90",$H185,0))</f>
        <v/>
      </c>
      <c r="Q185" s="17">
        <f>IF($E185="","",IF($I185&gt;Settings!$B$4,"Yes","No"))</f>
        <v/>
      </c>
    </row>
    <row r="186">
      <c r="A186" s="10" t="n"/>
      <c r="B186" s="10" t="n"/>
      <c r="C186" s="6" t="n"/>
      <c r="D186" s="6" t="n"/>
      <c r="E186" s="16" t="n"/>
      <c r="F186" s="16" t="n"/>
      <c r="G186" s="10" t="n"/>
      <c r="H186" s="11">
        <f>IF($E186="","",$E186-N($F186))</f>
        <v/>
      </c>
      <c r="I186" s="17">
        <f>IF($E186="","",Settings!$B$3-$C186)</f>
        <v/>
      </c>
      <c r="J186" s="17">
        <f>IF($E186="","",MAX(0,Settings!$B$3-$D186))</f>
        <v/>
      </c>
      <c r="K186" s="17">
        <f>IF($E186="","",IF($J186=0,"Current",IF($J186&lt;=30,"1 to 30",IF($J186&lt;=60,"31 to 60",IF($J186&lt;=90,"61 to 90","Over 90")))))</f>
        <v/>
      </c>
      <c r="L186" s="11">
        <f>IF($E186="","",IF($K186="Current",$H186,0))</f>
        <v/>
      </c>
      <c r="M186" s="11">
        <f>IF($E186="","",IF($K186="1 to 30",$H186,0))</f>
        <v/>
      </c>
      <c r="N186" s="11">
        <f>IF($E186="","",IF($K186="31 to 60",$H186,0))</f>
        <v/>
      </c>
      <c r="O186" s="11">
        <f>IF($E186="","",IF($K186="61 to 90",$H186,0))</f>
        <v/>
      </c>
      <c r="P186" s="11">
        <f>IF($E186="","",IF($K186="Over 90",$H186,0))</f>
        <v/>
      </c>
      <c r="Q186" s="17">
        <f>IF($E186="","",IF($I186&gt;Settings!$B$4,"Yes","No"))</f>
        <v/>
      </c>
    </row>
    <row r="187">
      <c r="A187" s="10" t="n"/>
      <c r="B187" s="10" t="n"/>
      <c r="C187" s="6" t="n"/>
      <c r="D187" s="6" t="n"/>
      <c r="E187" s="16" t="n"/>
      <c r="F187" s="16" t="n"/>
      <c r="G187" s="10" t="n"/>
      <c r="H187" s="11">
        <f>IF($E187="","",$E187-N($F187))</f>
        <v/>
      </c>
      <c r="I187" s="17">
        <f>IF($E187="","",Settings!$B$3-$C187)</f>
        <v/>
      </c>
      <c r="J187" s="17">
        <f>IF($E187="","",MAX(0,Settings!$B$3-$D187))</f>
        <v/>
      </c>
      <c r="K187" s="17">
        <f>IF($E187="","",IF($J187=0,"Current",IF($J187&lt;=30,"1 to 30",IF($J187&lt;=60,"31 to 60",IF($J187&lt;=90,"61 to 90","Over 90")))))</f>
        <v/>
      </c>
      <c r="L187" s="11">
        <f>IF($E187="","",IF($K187="Current",$H187,0))</f>
        <v/>
      </c>
      <c r="M187" s="11">
        <f>IF($E187="","",IF($K187="1 to 30",$H187,0))</f>
        <v/>
      </c>
      <c r="N187" s="11">
        <f>IF($E187="","",IF($K187="31 to 60",$H187,0))</f>
        <v/>
      </c>
      <c r="O187" s="11">
        <f>IF($E187="","",IF($K187="61 to 90",$H187,0))</f>
        <v/>
      </c>
      <c r="P187" s="11">
        <f>IF($E187="","",IF($K187="Over 90",$H187,0))</f>
        <v/>
      </c>
      <c r="Q187" s="17">
        <f>IF($E187="","",IF($I187&gt;Settings!$B$4,"Yes","No"))</f>
        <v/>
      </c>
    </row>
    <row r="188">
      <c r="A188" s="10" t="n"/>
      <c r="B188" s="10" t="n"/>
      <c r="C188" s="6" t="n"/>
      <c r="D188" s="6" t="n"/>
      <c r="E188" s="16" t="n"/>
      <c r="F188" s="16" t="n"/>
      <c r="G188" s="10" t="n"/>
      <c r="H188" s="11">
        <f>IF($E188="","",$E188-N($F188))</f>
        <v/>
      </c>
      <c r="I188" s="17">
        <f>IF($E188="","",Settings!$B$3-$C188)</f>
        <v/>
      </c>
      <c r="J188" s="17">
        <f>IF($E188="","",MAX(0,Settings!$B$3-$D188))</f>
        <v/>
      </c>
      <c r="K188" s="17">
        <f>IF($E188="","",IF($J188=0,"Current",IF($J188&lt;=30,"1 to 30",IF($J188&lt;=60,"31 to 60",IF($J188&lt;=90,"61 to 90","Over 90")))))</f>
        <v/>
      </c>
      <c r="L188" s="11">
        <f>IF($E188="","",IF($K188="Current",$H188,0))</f>
        <v/>
      </c>
      <c r="M188" s="11">
        <f>IF($E188="","",IF($K188="1 to 30",$H188,0))</f>
        <v/>
      </c>
      <c r="N188" s="11">
        <f>IF($E188="","",IF($K188="31 to 60",$H188,0))</f>
        <v/>
      </c>
      <c r="O188" s="11">
        <f>IF($E188="","",IF($K188="61 to 90",$H188,0))</f>
        <v/>
      </c>
      <c r="P188" s="11">
        <f>IF($E188="","",IF($K188="Over 90",$H188,0))</f>
        <v/>
      </c>
      <c r="Q188" s="17">
        <f>IF($E188="","",IF($I188&gt;Settings!$B$4,"Yes","No"))</f>
        <v/>
      </c>
    </row>
    <row r="189">
      <c r="A189" s="10" t="n"/>
      <c r="B189" s="10" t="n"/>
      <c r="C189" s="6" t="n"/>
      <c r="D189" s="6" t="n"/>
      <c r="E189" s="16" t="n"/>
      <c r="F189" s="16" t="n"/>
      <c r="G189" s="10" t="n"/>
      <c r="H189" s="11">
        <f>IF($E189="","",$E189-N($F189))</f>
        <v/>
      </c>
      <c r="I189" s="17">
        <f>IF($E189="","",Settings!$B$3-$C189)</f>
        <v/>
      </c>
      <c r="J189" s="17">
        <f>IF($E189="","",MAX(0,Settings!$B$3-$D189))</f>
        <v/>
      </c>
      <c r="K189" s="17">
        <f>IF($E189="","",IF($J189=0,"Current",IF($J189&lt;=30,"1 to 30",IF($J189&lt;=60,"31 to 60",IF($J189&lt;=90,"61 to 90","Over 90")))))</f>
        <v/>
      </c>
      <c r="L189" s="11">
        <f>IF($E189="","",IF($K189="Current",$H189,0))</f>
        <v/>
      </c>
      <c r="M189" s="11">
        <f>IF($E189="","",IF($K189="1 to 30",$H189,0))</f>
        <v/>
      </c>
      <c r="N189" s="11">
        <f>IF($E189="","",IF($K189="31 to 60",$H189,0))</f>
        <v/>
      </c>
      <c r="O189" s="11">
        <f>IF($E189="","",IF($K189="61 to 90",$H189,0))</f>
        <v/>
      </c>
      <c r="P189" s="11">
        <f>IF($E189="","",IF($K189="Over 90",$H189,0))</f>
        <v/>
      </c>
      <c r="Q189" s="17">
        <f>IF($E189="","",IF($I189&gt;Settings!$B$4,"Yes","No"))</f>
        <v/>
      </c>
    </row>
    <row r="190">
      <c r="A190" s="10" t="n"/>
      <c r="B190" s="10" t="n"/>
      <c r="C190" s="6" t="n"/>
      <c r="D190" s="6" t="n"/>
      <c r="E190" s="16" t="n"/>
      <c r="F190" s="16" t="n"/>
      <c r="G190" s="10" t="n"/>
      <c r="H190" s="11">
        <f>IF($E190="","",$E190-N($F190))</f>
        <v/>
      </c>
      <c r="I190" s="17">
        <f>IF($E190="","",Settings!$B$3-$C190)</f>
        <v/>
      </c>
      <c r="J190" s="17">
        <f>IF($E190="","",MAX(0,Settings!$B$3-$D190))</f>
        <v/>
      </c>
      <c r="K190" s="17">
        <f>IF($E190="","",IF($J190=0,"Current",IF($J190&lt;=30,"1 to 30",IF($J190&lt;=60,"31 to 60",IF($J190&lt;=90,"61 to 90","Over 90")))))</f>
        <v/>
      </c>
      <c r="L190" s="11">
        <f>IF($E190="","",IF($K190="Current",$H190,0))</f>
        <v/>
      </c>
      <c r="M190" s="11">
        <f>IF($E190="","",IF($K190="1 to 30",$H190,0))</f>
        <v/>
      </c>
      <c r="N190" s="11">
        <f>IF($E190="","",IF($K190="31 to 60",$H190,0))</f>
        <v/>
      </c>
      <c r="O190" s="11">
        <f>IF($E190="","",IF($K190="61 to 90",$H190,0))</f>
        <v/>
      </c>
      <c r="P190" s="11">
        <f>IF($E190="","",IF($K190="Over 90",$H190,0))</f>
        <v/>
      </c>
      <c r="Q190" s="17">
        <f>IF($E190="","",IF($I190&gt;Settings!$B$4,"Yes","No"))</f>
        <v/>
      </c>
    </row>
    <row r="191">
      <c r="A191" s="10" t="n"/>
      <c r="B191" s="10" t="n"/>
      <c r="C191" s="6" t="n"/>
      <c r="D191" s="6" t="n"/>
      <c r="E191" s="16" t="n"/>
      <c r="F191" s="16" t="n"/>
      <c r="G191" s="10" t="n"/>
      <c r="H191" s="11">
        <f>IF($E191="","",$E191-N($F191))</f>
        <v/>
      </c>
      <c r="I191" s="17">
        <f>IF($E191="","",Settings!$B$3-$C191)</f>
        <v/>
      </c>
      <c r="J191" s="17">
        <f>IF($E191="","",MAX(0,Settings!$B$3-$D191))</f>
        <v/>
      </c>
      <c r="K191" s="17">
        <f>IF($E191="","",IF($J191=0,"Current",IF($J191&lt;=30,"1 to 30",IF($J191&lt;=60,"31 to 60",IF($J191&lt;=90,"61 to 90","Over 90")))))</f>
        <v/>
      </c>
      <c r="L191" s="11">
        <f>IF($E191="","",IF($K191="Current",$H191,0))</f>
        <v/>
      </c>
      <c r="M191" s="11">
        <f>IF($E191="","",IF($K191="1 to 30",$H191,0))</f>
        <v/>
      </c>
      <c r="N191" s="11">
        <f>IF($E191="","",IF($K191="31 to 60",$H191,0))</f>
        <v/>
      </c>
      <c r="O191" s="11">
        <f>IF($E191="","",IF($K191="61 to 90",$H191,0))</f>
        <v/>
      </c>
      <c r="P191" s="11">
        <f>IF($E191="","",IF($K191="Over 90",$H191,0))</f>
        <v/>
      </c>
      <c r="Q191" s="17">
        <f>IF($E191="","",IF($I191&gt;Settings!$B$4,"Yes","No"))</f>
        <v/>
      </c>
    </row>
    <row r="192">
      <c r="A192" s="10" t="n"/>
      <c r="B192" s="10" t="n"/>
      <c r="C192" s="6" t="n"/>
      <c r="D192" s="6" t="n"/>
      <c r="E192" s="16" t="n"/>
      <c r="F192" s="16" t="n"/>
      <c r="G192" s="10" t="n"/>
      <c r="H192" s="11">
        <f>IF($E192="","",$E192-N($F192))</f>
        <v/>
      </c>
      <c r="I192" s="17">
        <f>IF($E192="","",Settings!$B$3-$C192)</f>
        <v/>
      </c>
      <c r="J192" s="17">
        <f>IF($E192="","",MAX(0,Settings!$B$3-$D192))</f>
        <v/>
      </c>
      <c r="K192" s="17">
        <f>IF($E192="","",IF($J192=0,"Current",IF($J192&lt;=30,"1 to 30",IF($J192&lt;=60,"31 to 60",IF($J192&lt;=90,"61 to 90","Over 90")))))</f>
        <v/>
      </c>
      <c r="L192" s="11">
        <f>IF($E192="","",IF($K192="Current",$H192,0))</f>
        <v/>
      </c>
      <c r="M192" s="11">
        <f>IF($E192="","",IF($K192="1 to 30",$H192,0))</f>
        <v/>
      </c>
      <c r="N192" s="11">
        <f>IF($E192="","",IF($K192="31 to 60",$H192,0))</f>
        <v/>
      </c>
      <c r="O192" s="11">
        <f>IF($E192="","",IF($K192="61 to 90",$H192,0))</f>
        <v/>
      </c>
      <c r="P192" s="11">
        <f>IF($E192="","",IF($K192="Over 90",$H192,0))</f>
        <v/>
      </c>
      <c r="Q192" s="17">
        <f>IF($E192="","",IF($I192&gt;Settings!$B$4,"Yes","No"))</f>
        <v/>
      </c>
    </row>
    <row r="193">
      <c r="A193" s="10" t="n"/>
      <c r="B193" s="10" t="n"/>
      <c r="C193" s="6" t="n"/>
      <c r="D193" s="6" t="n"/>
      <c r="E193" s="16" t="n"/>
      <c r="F193" s="16" t="n"/>
      <c r="G193" s="10" t="n"/>
      <c r="H193" s="11">
        <f>IF($E193="","",$E193-N($F193))</f>
        <v/>
      </c>
      <c r="I193" s="17">
        <f>IF($E193="","",Settings!$B$3-$C193)</f>
        <v/>
      </c>
      <c r="J193" s="17">
        <f>IF($E193="","",MAX(0,Settings!$B$3-$D193))</f>
        <v/>
      </c>
      <c r="K193" s="17">
        <f>IF($E193="","",IF($J193=0,"Current",IF($J193&lt;=30,"1 to 30",IF($J193&lt;=60,"31 to 60",IF($J193&lt;=90,"61 to 90","Over 90")))))</f>
        <v/>
      </c>
      <c r="L193" s="11">
        <f>IF($E193="","",IF($K193="Current",$H193,0))</f>
        <v/>
      </c>
      <c r="M193" s="11">
        <f>IF($E193="","",IF($K193="1 to 30",$H193,0))</f>
        <v/>
      </c>
      <c r="N193" s="11">
        <f>IF($E193="","",IF($K193="31 to 60",$H193,0))</f>
        <v/>
      </c>
      <c r="O193" s="11">
        <f>IF($E193="","",IF($K193="61 to 90",$H193,0))</f>
        <v/>
      </c>
      <c r="P193" s="11">
        <f>IF($E193="","",IF($K193="Over 90",$H193,0))</f>
        <v/>
      </c>
      <c r="Q193" s="17">
        <f>IF($E193="","",IF($I193&gt;Settings!$B$4,"Yes","No"))</f>
        <v/>
      </c>
    </row>
    <row r="194">
      <c r="A194" s="10" t="n"/>
      <c r="B194" s="10" t="n"/>
      <c r="C194" s="6" t="n"/>
      <c r="D194" s="6" t="n"/>
      <c r="E194" s="16" t="n"/>
      <c r="F194" s="16" t="n"/>
      <c r="G194" s="10" t="n"/>
      <c r="H194" s="11">
        <f>IF($E194="","",$E194-N($F194))</f>
        <v/>
      </c>
      <c r="I194" s="17">
        <f>IF($E194="","",Settings!$B$3-$C194)</f>
        <v/>
      </c>
      <c r="J194" s="17">
        <f>IF($E194="","",MAX(0,Settings!$B$3-$D194))</f>
        <v/>
      </c>
      <c r="K194" s="17">
        <f>IF($E194="","",IF($J194=0,"Current",IF($J194&lt;=30,"1 to 30",IF($J194&lt;=60,"31 to 60",IF($J194&lt;=90,"61 to 90","Over 90")))))</f>
        <v/>
      </c>
      <c r="L194" s="11">
        <f>IF($E194="","",IF($K194="Current",$H194,0))</f>
        <v/>
      </c>
      <c r="M194" s="11">
        <f>IF($E194="","",IF($K194="1 to 30",$H194,0))</f>
        <v/>
      </c>
      <c r="N194" s="11">
        <f>IF($E194="","",IF($K194="31 to 60",$H194,0))</f>
        <v/>
      </c>
      <c r="O194" s="11">
        <f>IF($E194="","",IF($K194="61 to 90",$H194,0))</f>
        <v/>
      </c>
      <c r="P194" s="11">
        <f>IF($E194="","",IF($K194="Over 90",$H194,0))</f>
        <v/>
      </c>
      <c r="Q194" s="17">
        <f>IF($E194="","",IF($I194&gt;Settings!$B$4,"Yes","No"))</f>
        <v/>
      </c>
    </row>
    <row r="195">
      <c r="A195" s="10" t="n"/>
      <c r="B195" s="10" t="n"/>
      <c r="C195" s="6" t="n"/>
      <c r="D195" s="6" t="n"/>
      <c r="E195" s="16" t="n"/>
      <c r="F195" s="16" t="n"/>
      <c r="G195" s="10" t="n"/>
      <c r="H195" s="11">
        <f>IF($E195="","",$E195-N($F195))</f>
        <v/>
      </c>
      <c r="I195" s="17">
        <f>IF($E195="","",Settings!$B$3-$C195)</f>
        <v/>
      </c>
      <c r="J195" s="17">
        <f>IF($E195="","",MAX(0,Settings!$B$3-$D195))</f>
        <v/>
      </c>
      <c r="K195" s="17">
        <f>IF($E195="","",IF($J195=0,"Current",IF($J195&lt;=30,"1 to 30",IF($J195&lt;=60,"31 to 60",IF($J195&lt;=90,"61 to 90","Over 90")))))</f>
        <v/>
      </c>
      <c r="L195" s="11">
        <f>IF($E195="","",IF($K195="Current",$H195,0))</f>
        <v/>
      </c>
      <c r="M195" s="11">
        <f>IF($E195="","",IF($K195="1 to 30",$H195,0))</f>
        <v/>
      </c>
      <c r="N195" s="11">
        <f>IF($E195="","",IF($K195="31 to 60",$H195,0))</f>
        <v/>
      </c>
      <c r="O195" s="11">
        <f>IF($E195="","",IF($K195="61 to 90",$H195,0))</f>
        <v/>
      </c>
      <c r="P195" s="11">
        <f>IF($E195="","",IF($K195="Over 90",$H195,0))</f>
        <v/>
      </c>
      <c r="Q195" s="17">
        <f>IF($E195="","",IF($I195&gt;Settings!$B$4,"Yes","No"))</f>
        <v/>
      </c>
    </row>
    <row r="196">
      <c r="A196" s="10" t="n"/>
      <c r="B196" s="10" t="n"/>
      <c r="C196" s="6" t="n"/>
      <c r="D196" s="6" t="n"/>
      <c r="E196" s="16" t="n"/>
      <c r="F196" s="16" t="n"/>
      <c r="G196" s="10" t="n"/>
      <c r="H196" s="11">
        <f>IF($E196="","",$E196-N($F196))</f>
        <v/>
      </c>
      <c r="I196" s="17">
        <f>IF($E196="","",Settings!$B$3-$C196)</f>
        <v/>
      </c>
      <c r="J196" s="17">
        <f>IF($E196="","",MAX(0,Settings!$B$3-$D196))</f>
        <v/>
      </c>
      <c r="K196" s="17">
        <f>IF($E196="","",IF($J196=0,"Current",IF($J196&lt;=30,"1 to 30",IF($J196&lt;=60,"31 to 60",IF($J196&lt;=90,"61 to 90","Over 90")))))</f>
        <v/>
      </c>
      <c r="L196" s="11">
        <f>IF($E196="","",IF($K196="Current",$H196,0))</f>
        <v/>
      </c>
      <c r="M196" s="11">
        <f>IF($E196="","",IF($K196="1 to 30",$H196,0))</f>
        <v/>
      </c>
      <c r="N196" s="11">
        <f>IF($E196="","",IF($K196="31 to 60",$H196,0))</f>
        <v/>
      </c>
      <c r="O196" s="11">
        <f>IF($E196="","",IF($K196="61 to 90",$H196,0))</f>
        <v/>
      </c>
      <c r="P196" s="11">
        <f>IF($E196="","",IF($K196="Over 90",$H196,0))</f>
        <v/>
      </c>
      <c r="Q196" s="17">
        <f>IF($E196="","",IF($I196&gt;Settings!$B$4,"Yes","No"))</f>
        <v/>
      </c>
    </row>
    <row r="197">
      <c r="A197" s="10" t="n"/>
      <c r="B197" s="10" t="n"/>
      <c r="C197" s="6" t="n"/>
      <c r="D197" s="6" t="n"/>
      <c r="E197" s="16" t="n"/>
      <c r="F197" s="16" t="n"/>
      <c r="G197" s="10" t="n"/>
      <c r="H197" s="11">
        <f>IF($E197="","",$E197-N($F197))</f>
        <v/>
      </c>
      <c r="I197" s="17">
        <f>IF($E197="","",Settings!$B$3-$C197)</f>
        <v/>
      </c>
      <c r="J197" s="17">
        <f>IF($E197="","",MAX(0,Settings!$B$3-$D197))</f>
        <v/>
      </c>
      <c r="K197" s="17">
        <f>IF($E197="","",IF($J197=0,"Current",IF($J197&lt;=30,"1 to 30",IF($J197&lt;=60,"31 to 60",IF($J197&lt;=90,"61 to 90","Over 90")))))</f>
        <v/>
      </c>
      <c r="L197" s="11">
        <f>IF($E197="","",IF($K197="Current",$H197,0))</f>
        <v/>
      </c>
      <c r="M197" s="11">
        <f>IF($E197="","",IF($K197="1 to 30",$H197,0))</f>
        <v/>
      </c>
      <c r="N197" s="11">
        <f>IF($E197="","",IF($K197="31 to 60",$H197,0))</f>
        <v/>
      </c>
      <c r="O197" s="11">
        <f>IF($E197="","",IF($K197="61 to 90",$H197,0))</f>
        <v/>
      </c>
      <c r="P197" s="11">
        <f>IF($E197="","",IF($K197="Over 90",$H197,0))</f>
        <v/>
      </c>
      <c r="Q197" s="17">
        <f>IF($E197="","",IF($I197&gt;Settings!$B$4,"Yes","No"))</f>
        <v/>
      </c>
    </row>
    <row r="198">
      <c r="A198" s="10" t="n"/>
      <c r="B198" s="10" t="n"/>
      <c r="C198" s="6" t="n"/>
      <c r="D198" s="6" t="n"/>
      <c r="E198" s="16" t="n"/>
      <c r="F198" s="16" t="n"/>
      <c r="G198" s="10" t="n"/>
      <c r="H198" s="11">
        <f>IF($E198="","",$E198-N($F198))</f>
        <v/>
      </c>
      <c r="I198" s="17">
        <f>IF($E198="","",Settings!$B$3-$C198)</f>
        <v/>
      </c>
      <c r="J198" s="17">
        <f>IF($E198="","",MAX(0,Settings!$B$3-$D198))</f>
        <v/>
      </c>
      <c r="K198" s="17">
        <f>IF($E198="","",IF($J198=0,"Current",IF($J198&lt;=30,"1 to 30",IF($J198&lt;=60,"31 to 60",IF($J198&lt;=90,"61 to 90","Over 90")))))</f>
        <v/>
      </c>
      <c r="L198" s="11">
        <f>IF($E198="","",IF($K198="Current",$H198,0))</f>
        <v/>
      </c>
      <c r="M198" s="11">
        <f>IF($E198="","",IF($K198="1 to 30",$H198,0))</f>
        <v/>
      </c>
      <c r="N198" s="11">
        <f>IF($E198="","",IF($K198="31 to 60",$H198,0))</f>
        <v/>
      </c>
      <c r="O198" s="11">
        <f>IF($E198="","",IF($K198="61 to 90",$H198,0))</f>
        <v/>
      </c>
      <c r="P198" s="11">
        <f>IF($E198="","",IF($K198="Over 90",$H198,0))</f>
        <v/>
      </c>
      <c r="Q198" s="17">
        <f>IF($E198="","",IF($I198&gt;Settings!$B$4,"Yes","No"))</f>
        <v/>
      </c>
    </row>
    <row r="199">
      <c r="A199" s="10" t="n"/>
      <c r="B199" s="10" t="n"/>
      <c r="C199" s="6" t="n"/>
      <c r="D199" s="6" t="n"/>
      <c r="E199" s="16" t="n"/>
      <c r="F199" s="16" t="n"/>
      <c r="G199" s="10" t="n"/>
      <c r="H199" s="11">
        <f>IF($E199="","",$E199-N($F199))</f>
        <v/>
      </c>
      <c r="I199" s="17">
        <f>IF($E199="","",Settings!$B$3-$C199)</f>
        <v/>
      </c>
      <c r="J199" s="17">
        <f>IF($E199="","",MAX(0,Settings!$B$3-$D199))</f>
        <v/>
      </c>
      <c r="K199" s="17">
        <f>IF($E199="","",IF($J199=0,"Current",IF($J199&lt;=30,"1 to 30",IF($J199&lt;=60,"31 to 60",IF($J199&lt;=90,"61 to 90","Over 90")))))</f>
        <v/>
      </c>
      <c r="L199" s="11">
        <f>IF($E199="","",IF($K199="Current",$H199,0))</f>
        <v/>
      </c>
      <c r="M199" s="11">
        <f>IF($E199="","",IF($K199="1 to 30",$H199,0))</f>
        <v/>
      </c>
      <c r="N199" s="11">
        <f>IF($E199="","",IF($K199="31 to 60",$H199,0))</f>
        <v/>
      </c>
      <c r="O199" s="11">
        <f>IF($E199="","",IF($K199="61 to 90",$H199,0))</f>
        <v/>
      </c>
      <c r="P199" s="11">
        <f>IF($E199="","",IF($K199="Over 90",$H199,0))</f>
        <v/>
      </c>
      <c r="Q199" s="17">
        <f>IF($E199="","",IF($I199&gt;Settings!$B$4,"Yes","No"))</f>
        <v/>
      </c>
    </row>
    <row r="200">
      <c r="A200" s="10" t="n"/>
      <c r="B200" s="10" t="n"/>
      <c r="C200" s="6" t="n"/>
      <c r="D200" s="6" t="n"/>
      <c r="E200" s="16" t="n"/>
      <c r="F200" s="16" t="n"/>
      <c r="G200" s="10" t="n"/>
      <c r="H200" s="11">
        <f>IF($E200="","",$E200-N($F200))</f>
        <v/>
      </c>
      <c r="I200" s="17">
        <f>IF($E200="","",Settings!$B$3-$C200)</f>
        <v/>
      </c>
      <c r="J200" s="17">
        <f>IF($E200="","",MAX(0,Settings!$B$3-$D200))</f>
        <v/>
      </c>
      <c r="K200" s="17">
        <f>IF($E200="","",IF($J200=0,"Current",IF($J200&lt;=30,"1 to 30",IF($J200&lt;=60,"31 to 60",IF($J200&lt;=90,"61 to 90","Over 90")))))</f>
        <v/>
      </c>
      <c r="L200" s="11">
        <f>IF($E200="","",IF($K200="Current",$H200,0))</f>
        <v/>
      </c>
      <c r="M200" s="11">
        <f>IF($E200="","",IF($K200="1 to 30",$H200,0))</f>
        <v/>
      </c>
      <c r="N200" s="11">
        <f>IF($E200="","",IF($K200="31 to 60",$H200,0))</f>
        <v/>
      </c>
      <c r="O200" s="11">
        <f>IF($E200="","",IF($K200="61 to 90",$H200,0))</f>
        <v/>
      </c>
      <c r="P200" s="11">
        <f>IF($E200="","",IF($K200="Over 90",$H200,0))</f>
        <v/>
      </c>
      <c r="Q200" s="17">
        <f>IF($E200="","",IF($I200&gt;Settings!$B$4,"Yes","No"))</f>
        <v/>
      </c>
    </row>
    <row r="201">
      <c r="A201" s="10" t="n"/>
      <c r="B201" s="10" t="n"/>
      <c r="C201" s="6" t="n"/>
      <c r="D201" s="6" t="n"/>
      <c r="E201" s="16" t="n"/>
      <c r="F201" s="16" t="n"/>
      <c r="G201" s="10" t="n"/>
      <c r="H201" s="11">
        <f>IF($E201="","",$E201-N($F201))</f>
        <v/>
      </c>
      <c r="I201" s="17">
        <f>IF($E201="","",Settings!$B$3-$C201)</f>
        <v/>
      </c>
      <c r="J201" s="17">
        <f>IF($E201="","",MAX(0,Settings!$B$3-$D201))</f>
        <v/>
      </c>
      <c r="K201" s="17">
        <f>IF($E201="","",IF($J201=0,"Current",IF($J201&lt;=30,"1 to 30",IF($J201&lt;=60,"31 to 60",IF($J201&lt;=90,"61 to 90","Over 90")))))</f>
        <v/>
      </c>
      <c r="L201" s="11">
        <f>IF($E201="","",IF($K201="Current",$H201,0))</f>
        <v/>
      </c>
      <c r="M201" s="11">
        <f>IF($E201="","",IF($K201="1 to 30",$H201,0))</f>
        <v/>
      </c>
      <c r="N201" s="11">
        <f>IF($E201="","",IF($K201="31 to 60",$H201,0))</f>
        <v/>
      </c>
      <c r="O201" s="11">
        <f>IF($E201="","",IF($K201="61 to 90",$H201,0))</f>
        <v/>
      </c>
      <c r="P201" s="11">
        <f>IF($E201="","",IF($K201="Over 90",$H201,0))</f>
        <v/>
      </c>
      <c r="Q201" s="17">
        <f>IF($E201="","",IF($I201&gt;Settings!$B$4,"Yes","No"))</f>
        <v/>
      </c>
    </row>
    <row r="202">
      <c r="A202" s="10" t="n"/>
      <c r="B202" s="10" t="n"/>
      <c r="C202" s="6" t="n"/>
      <c r="D202" s="6" t="n"/>
      <c r="E202" s="16" t="n"/>
      <c r="F202" s="16" t="n"/>
      <c r="G202" s="10" t="n"/>
      <c r="H202" s="11">
        <f>IF($E202="","",$E202-N($F202))</f>
        <v/>
      </c>
      <c r="I202" s="17">
        <f>IF($E202="","",Settings!$B$3-$C202)</f>
        <v/>
      </c>
      <c r="J202" s="17">
        <f>IF($E202="","",MAX(0,Settings!$B$3-$D202))</f>
        <v/>
      </c>
      <c r="K202" s="17">
        <f>IF($E202="","",IF($J202=0,"Current",IF($J202&lt;=30,"1 to 30",IF($J202&lt;=60,"31 to 60",IF($J202&lt;=90,"61 to 90","Over 90")))))</f>
        <v/>
      </c>
      <c r="L202" s="11">
        <f>IF($E202="","",IF($K202="Current",$H202,0))</f>
        <v/>
      </c>
      <c r="M202" s="11">
        <f>IF($E202="","",IF($K202="1 to 30",$H202,0))</f>
        <v/>
      </c>
      <c r="N202" s="11">
        <f>IF($E202="","",IF($K202="31 to 60",$H202,0))</f>
        <v/>
      </c>
      <c r="O202" s="11">
        <f>IF($E202="","",IF($K202="61 to 90",$H202,0))</f>
        <v/>
      </c>
      <c r="P202" s="11">
        <f>IF($E202="","",IF($K202="Over 90",$H202,0))</f>
        <v/>
      </c>
      <c r="Q202" s="17">
        <f>IF($E202="","",IF($I202&gt;Settings!$B$4,"Yes","No"))</f>
        <v/>
      </c>
    </row>
    <row r="203">
      <c r="A203" s="10" t="n"/>
      <c r="B203" s="10" t="n"/>
      <c r="C203" s="6" t="n"/>
      <c r="D203" s="6" t="n"/>
      <c r="E203" s="16" t="n"/>
      <c r="F203" s="16" t="n"/>
      <c r="G203" s="10" t="n"/>
      <c r="H203" s="11">
        <f>IF($E203="","",$E203-N($F203))</f>
        <v/>
      </c>
      <c r="I203" s="17">
        <f>IF($E203="","",Settings!$B$3-$C203)</f>
        <v/>
      </c>
      <c r="J203" s="17">
        <f>IF($E203="","",MAX(0,Settings!$B$3-$D203))</f>
        <v/>
      </c>
      <c r="K203" s="17">
        <f>IF($E203="","",IF($J203=0,"Current",IF($J203&lt;=30,"1 to 30",IF($J203&lt;=60,"31 to 60",IF($J203&lt;=90,"61 to 90","Over 90")))))</f>
        <v/>
      </c>
      <c r="L203" s="11">
        <f>IF($E203="","",IF($K203="Current",$H203,0))</f>
        <v/>
      </c>
      <c r="M203" s="11">
        <f>IF($E203="","",IF($K203="1 to 30",$H203,0))</f>
        <v/>
      </c>
      <c r="N203" s="11">
        <f>IF($E203="","",IF($K203="31 to 60",$H203,0))</f>
        <v/>
      </c>
      <c r="O203" s="11">
        <f>IF($E203="","",IF($K203="61 to 90",$H203,0))</f>
        <v/>
      </c>
      <c r="P203" s="11">
        <f>IF($E203="","",IF($K203="Over 90",$H203,0))</f>
        <v/>
      </c>
      <c r="Q203" s="17">
        <f>IF($E203="","",IF($I203&gt;Settings!$B$4,"Yes","No"))</f>
        <v/>
      </c>
    </row>
    <row r="204">
      <c r="A204" s="10" t="n"/>
      <c r="B204" s="10" t="n"/>
      <c r="C204" s="6" t="n"/>
      <c r="D204" s="6" t="n"/>
      <c r="E204" s="16" t="n"/>
      <c r="F204" s="16" t="n"/>
      <c r="G204" s="10" t="n"/>
      <c r="H204" s="11">
        <f>IF($E204="","",$E204-N($F204))</f>
        <v/>
      </c>
      <c r="I204" s="17">
        <f>IF($E204="","",Settings!$B$3-$C204)</f>
        <v/>
      </c>
      <c r="J204" s="17">
        <f>IF($E204="","",MAX(0,Settings!$B$3-$D204))</f>
        <v/>
      </c>
      <c r="K204" s="17">
        <f>IF($E204="","",IF($J204=0,"Current",IF($J204&lt;=30,"1 to 30",IF($J204&lt;=60,"31 to 60",IF($J204&lt;=90,"61 to 90","Over 90")))))</f>
        <v/>
      </c>
      <c r="L204" s="11">
        <f>IF($E204="","",IF($K204="Current",$H204,0))</f>
        <v/>
      </c>
      <c r="M204" s="11">
        <f>IF($E204="","",IF($K204="1 to 30",$H204,0))</f>
        <v/>
      </c>
      <c r="N204" s="11">
        <f>IF($E204="","",IF($K204="31 to 60",$H204,0))</f>
        <v/>
      </c>
      <c r="O204" s="11">
        <f>IF($E204="","",IF($K204="61 to 90",$H204,0))</f>
        <v/>
      </c>
      <c r="P204" s="11">
        <f>IF($E204="","",IF($K204="Over 90",$H204,0))</f>
        <v/>
      </c>
      <c r="Q204" s="17">
        <f>IF($E204="","",IF($I204&gt;Settings!$B$4,"Yes","No"))</f>
        <v/>
      </c>
    </row>
    <row r="205">
      <c r="A205" s="10" t="n"/>
      <c r="B205" s="10" t="n"/>
      <c r="C205" s="6" t="n"/>
      <c r="D205" s="6" t="n"/>
      <c r="E205" s="16" t="n"/>
      <c r="F205" s="16" t="n"/>
      <c r="G205" s="10" t="n"/>
      <c r="H205" s="11">
        <f>IF($E205="","",$E205-N($F205))</f>
        <v/>
      </c>
      <c r="I205" s="17">
        <f>IF($E205="","",Settings!$B$3-$C205)</f>
        <v/>
      </c>
      <c r="J205" s="17">
        <f>IF($E205="","",MAX(0,Settings!$B$3-$D205))</f>
        <v/>
      </c>
      <c r="K205" s="17">
        <f>IF($E205="","",IF($J205=0,"Current",IF($J205&lt;=30,"1 to 30",IF($J205&lt;=60,"31 to 60",IF($J205&lt;=90,"61 to 90","Over 90")))))</f>
        <v/>
      </c>
      <c r="L205" s="11">
        <f>IF($E205="","",IF($K205="Current",$H205,0))</f>
        <v/>
      </c>
      <c r="M205" s="11">
        <f>IF($E205="","",IF($K205="1 to 30",$H205,0))</f>
        <v/>
      </c>
      <c r="N205" s="11">
        <f>IF($E205="","",IF($K205="31 to 60",$H205,0))</f>
        <v/>
      </c>
      <c r="O205" s="11">
        <f>IF($E205="","",IF($K205="61 to 90",$H205,0))</f>
        <v/>
      </c>
      <c r="P205" s="11">
        <f>IF($E205="","",IF($K205="Over 90",$H205,0))</f>
        <v/>
      </c>
      <c r="Q205" s="17">
        <f>IF($E205="","",IF($I205&gt;Settings!$B$4,"Yes","No"))</f>
        <v/>
      </c>
    </row>
    <row r="206">
      <c r="A206" s="10" t="n"/>
      <c r="B206" s="10" t="n"/>
      <c r="C206" s="6" t="n"/>
      <c r="D206" s="6" t="n"/>
      <c r="E206" s="16" t="n"/>
      <c r="F206" s="16" t="n"/>
      <c r="G206" s="10" t="n"/>
      <c r="H206" s="11">
        <f>IF($E206="","",$E206-N($F206))</f>
        <v/>
      </c>
      <c r="I206" s="17">
        <f>IF($E206="","",Settings!$B$3-$C206)</f>
        <v/>
      </c>
      <c r="J206" s="17">
        <f>IF($E206="","",MAX(0,Settings!$B$3-$D206))</f>
        <v/>
      </c>
      <c r="K206" s="17">
        <f>IF($E206="","",IF($J206=0,"Current",IF($J206&lt;=30,"1 to 30",IF($J206&lt;=60,"31 to 60",IF($J206&lt;=90,"61 to 90","Over 90")))))</f>
        <v/>
      </c>
      <c r="L206" s="11">
        <f>IF($E206="","",IF($K206="Current",$H206,0))</f>
        <v/>
      </c>
      <c r="M206" s="11">
        <f>IF($E206="","",IF($K206="1 to 30",$H206,0))</f>
        <v/>
      </c>
      <c r="N206" s="11">
        <f>IF($E206="","",IF($K206="31 to 60",$H206,0))</f>
        <v/>
      </c>
      <c r="O206" s="11">
        <f>IF($E206="","",IF($K206="61 to 90",$H206,0))</f>
        <v/>
      </c>
      <c r="P206" s="11">
        <f>IF($E206="","",IF($K206="Over 90",$H206,0))</f>
        <v/>
      </c>
      <c r="Q206" s="17">
        <f>IF($E206="","",IF($I206&gt;Settings!$B$4,"Yes","No"))</f>
        <v/>
      </c>
    </row>
    <row r="207">
      <c r="A207" s="10" t="n"/>
      <c r="B207" s="10" t="n"/>
      <c r="C207" s="6" t="n"/>
      <c r="D207" s="6" t="n"/>
      <c r="E207" s="16" t="n"/>
      <c r="F207" s="16" t="n"/>
      <c r="G207" s="10" t="n"/>
      <c r="H207" s="11">
        <f>IF($E207="","",$E207-N($F207))</f>
        <v/>
      </c>
      <c r="I207" s="17">
        <f>IF($E207="","",Settings!$B$3-$C207)</f>
        <v/>
      </c>
      <c r="J207" s="17">
        <f>IF($E207="","",MAX(0,Settings!$B$3-$D207))</f>
        <v/>
      </c>
      <c r="K207" s="17">
        <f>IF($E207="","",IF($J207=0,"Current",IF($J207&lt;=30,"1 to 30",IF($J207&lt;=60,"31 to 60",IF($J207&lt;=90,"61 to 90","Over 90")))))</f>
        <v/>
      </c>
      <c r="L207" s="11">
        <f>IF($E207="","",IF($K207="Current",$H207,0))</f>
        <v/>
      </c>
      <c r="M207" s="11">
        <f>IF($E207="","",IF($K207="1 to 30",$H207,0))</f>
        <v/>
      </c>
      <c r="N207" s="11">
        <f>IF($E207="","",IF($K207="31 to 60",$H207,0))</f>
        <v/>
      </c>
      <c r="O207" s="11">
        <f>IF($E207="","",IF($K207="61 to 90",$H207,0))</f>
        <v/>
      </c>
      <c r="P207" s="11">
        <f>IF($E207="","",IF($K207="Over 90",$H207,0))</f>
        <v/>
      </c>
      <c r="Q207" s="17">
        <f>IF($E207="","",IF($I207&gt;Settings!$B$4,"Yes","No"))</f>
        <v/>
      </c>
    </row>
    <row r="208">
      <c r="A208" s="10" t="n"/>
      <c r="B208" s="10" t="n"/>
      <c r="C208" s="6" t="n"/>
      <c r="D208" s="6" t="n"/>
      <c r="E208" s="16" t="n"/>
      <c r="F208" s="16" t="n"/>
      <c r="G208" s="10" t="n"/>
      <c r="H208" s="11">
        <f>IF($E208="","",$E208-N($F208))</f>
        <v/>
      </c>
      <c r="I208" s="17">
        <f>IF($E208="","",Settings!$B$3-$C208)</f>
        <v/>
      </c>
      <c r="J208" s="17">
        <f>IF($E208="","",MAX(0,Settings!$B$3-$D208))</f>
        <v/>
      </c>
      <c r="K208" s="17">
        <f>IF($E208="","",IF($J208=0,"Current",IF($J208&lt;=30,"1 to 30",IF($J208&lt;=60,"31 to 60",IF($J208&lt;=90,"61 to 90","Over 90")))))</f>
        <v/>
      </c>
      <c r="L208" s="11">
        <f>IF($E208="","",IF($K208="Current",$H208,0))</f>
        <v/>
      </c>
      <c r="M208" s="11">
        <f>IF($E208="","",IF($K208="1 to 30",$H208,0))</f>
        <v/>
      </c>
      <c r="N208" s="11">
        <f>IF($E208="","",IF($K208="31 to 60",$H208,0))</f>
        <v/>
      </c>
      <c r="O208" s="11">
        <f>IF($E208="","",IF($K208="61 to 90",$H208,0))</f>
        <v/>
      </c>
      <c r="P208" s="11">
        <f>IF($E208="","",IF($K208="Over 90",$H208,0))</f>
        <v/>
      </c>
      <c r="Q208" s="17">
        <f>IF($E208="","",IF($I208&gt;Settings!$B$4,"Yes","No"))</f>
        <v/>
      </c>
    </row>
    <row r="209">
      <c r="A209" s="10" t="n"/>
      <c r="B209" s="10" t="n"/>
      <c r="C209" s="6" t="n"/>
      <c r="D209" s="6" t="n"/>
      <c r="E209" s="16" t="n"/>
      <c r="F209" s="16" t="n"/>
      <c r="G209" s="10" t="n"/>
      <c r="H209" s="11">
        <f>IF($E209="","",$E209-N($F209))</f>
        <v/>
      </c>
      <c r="I209" s="17">
        <f>IF($E209="","",Settings!$B$3-$C209)</f>
        <v/>
      </c>
      <c r="J209" s="17">
        <f>IF($E209="","",MAX(0,Settings!$B$3-$D209))</f>
        <v/>
      </c>
      <c r="K209" s="17">
        <f>IF($E209="","",IF($J209=0,"Current",IF($J209&lt;=30,"1 to 30",IF($J209&lt;=60,"31 to 60",IF($J209&lt;=90,"61 to 90","Over 90")))))</f>
        <v/>
      </c>
      <c r="L209" s="11">
        <f>IF($E209="","",IF($K209="Current",$H209,0))</f>
        <v/>
      </c>
      <c r="M209" s="11">
        <f>IF($E209="","",IF($K209="1 to 30",$H209,0))</f>
        <v/>
      </c>
      <c r="N209" s="11">
        <f>IF($E209="","",IF($K209="31 to 60",$H209,0))</f>
        <v/>
      </c>
      <c r="O209" s="11">
        <f>IF($E209="","",IF($K209="61 to 90",$H209,0))</f>
        <v/>
      </c>
      <c r="P209" s="11">
        <f>IF($E209="","",IF($K209="Over 90",$H209,0))</f>
        <v/>
      </c>
      <c r="Q209" s="17">
        <f>IF($E209="","",IF($I209&gt;Settings!$B$4,"Yes","No"))</f>
        <v/>
      </c>
    </row>
    <row r="210">
      <c r="A210" s="10" t="n"/>
      <c r="B210" s="10" t="n"/>
      <c r="C210" s="6" t="n"/>
      <c r="D210" s="6" t="n"/>
      <c r="E210" s="16" t="n"/>
      <c r="F210" s="16" t="n"/>
      <c r="G210" s="10" t="n"/>
      <c r="H210" s="11">
        <f>IF($E210="","",$E210-N($F210))</f>
        <v/>
      </c>
      <c r="I210" s="17">
        <f>IF($E210="","",Settings!$B$3-$C210)</f>
        <v/>
      </c>
      <c r="J210" s="17">
        <f>IF($E210="","",MAX(0,Settings!$B$3-$D210))</f>
        <v/>
      </c>
      <c r="K210" s="17">
        <f>IF($E210="","",IF($J210=0,"Current",IF($J210&lt;=30,"1 to 30",IF($J210&lt;=60,"31 to 60",IF($J210&lt;=90,"61 to 90","Over 90")))))</f>
        <v/>
      </c>
      <c r="L210" s="11">
        <f>IF($E210="","",IF($K210="Current",$H210,0))</f>
        <v/>
      </c>
      <c r="M210" s="11">
        <f>IF($E210="","",IF($K210="1 to 30",$H210,0))</f>
        <v/>
      </c>
      <c r="N210" s="11">
        <f>IF($E210="","",IF($K210="31 to 60",$H210,0))</f>
        <v/>
      </c>
      <c r="O210" s="11">
        <f>IF($E210="","",IF($K210="61 to 90",$H210,0))</f>
        <v/>
      </c>
      <c r="P210" s="11">
        <f>IF($E210="","",IF($K210="Over 90",$H210,0))</f>
        <v/>
      </c>
      <c r="Q210" s="17">
        <f>IF($E210="","",IF($I210&gt;Settings!$B$4,"Yes","No"))</f>
        <v/>
      </c>
    </row>
    <row r="211">
      <c r="A211" s="10" t="n"/>
      <c r="B211" s="10" t="n"/>
      <c r="C211" s="6" t="n"/>
      <c r="D211" s="6" t="n"/>
      <c r="E211" s="16" t="n"/>
      <c r="F211" s="16" t="n"/>
      <c r="G211" s="10" t="n"/>
      <c r="H211" s="11">
        <f>IF($E211="","",$E211-N($F211))</f>
        <v/>
      </c>
      <c r="I211" s="17">
        <f>IF($E211="","",Settings!$B$3-$C211)</f>
        <v/>
      </c>
      <c r="J211" s="17">
        <f>IF($E211="","",MAX(0,Settings!$B$3-$D211))</f>
        <v/>
      </c>
      <c r="K211" s="17">
        <f>IF($E211="","",IF($J211=0,"Current",IF($J211&lt;=30,"1 to 30",IF($J211&lt;=60,"31 to 60",IF($J211&lt;=90,"61 to 90","Over 90")))))</f>
        <v/>
      </c>
      <c r="L211" s="11">
        <f>IF($E211="","",IF($K211="Current",$H211,0))</f>
        <v/>
      </c>
      <c r="M211" s="11">
        <f>IF($E211="","",IF($K211="1 to 30",$H211,0))</f>
        <v/>
      </c>
      <c r="N211" s="11">
        <f>IF($E211="","",IF($K211="31 to 60",$H211,0))</f>
        <v/>
      </c>
      <c r="O211" s="11">
        <f>IF($E211="","",IF($K211="61 to 90",$H211,0))</f>
        <v/>
      </c>
      <c r="P211" s="11">
        <f>IF($E211="","",IF($K211="Over 90",$H211,0))</f>
        <v/>
      </c>
      <c r="Q211" s="17">
        <f>IF($E211="","",IF($I211&gt;Settings!$B$4,"Yes","No"))</f>
        <v/>
      </c>
    </row>
    <row r="212">
      <c r="A212" s="10" t="n"/>
      <c r="B212" s="10" t="n"/>
      <c r="C212" s="6" t="n"/>
      <c r="D212" s="6" t="n"/>
      <c r="E212" s="16" t="n"/>
      <c r="F212" s="16" t="n"/>
      <c r="G212" s="10" t="n"/>
      <c r="H212" s="11">
        <f>IF($E212="","",$E212-N($F212))</f>
        <v/>
      </c>
      <c r="I212" s="17">
        <f>IF($E212="","",Settings!$B$3-$C212)</f>
        <v/>
      </c>
      <c r="J212" s="17">
        <f>IF($E212="","",MAX(0,Settings!$B$3-$D212))</f>
        <v/>
      </c>
      <c r="K212" s="17">
        <f>IF($E212="","",IF($J212=0,"Current",IF($J212&lt;=30,"1 to 30",IF($J212&lt;=60,"31 to 60",IF($J212&lt;=90,"61 to 90","Over 90")))))</f>
        <v/>
      </c>
      <c r="L212" s="11">
        <f>IF($E212="","",IF($K212="Current",$H212,0))</f>
        <v/>
      </c>
      <c r="M212" s="11">
        <f>IF($E212="","",IF($K212="1 to 30",$H212,0))</f>
        <v/>
      </c>
      <c r="N212" s="11">
        <f>IF($E212="","",IF($K212="31 to 60",$H212,0))</f>
        <v/>
      </c>
      <c r="O212" s="11">
        <f>IF($E212="","",IF($K212="61 to 90",$H212,0))</f>
        <v/>
      </c>
      <c r="P212" s="11">
        <f>IF($E212="","",IF($K212="Over 90",$H212,0))</f>
        <v/>
      </c>
      <c r="Q212" s="17">
        <f>IF($E212="","",IF($I212&gt;Settings!$B$4,"Yes","No"))</f>
        <v/>
      </c>
    </row>
    <row r="213">
      <c r="A213" s="10" t="n"/>
      <c r="B213" s="10" t="n"/>
      <c r="C213" s="6" t="n"/>
      <c r="D213" s="6" t="n"/>
      <c r="E213" s="16" t="n"/>
      <c r="F213" s="16" t="n"/>
      <c r="G213" s="10" t="n"/>
      <c r="H213" s="11">
        <f>IF($E213="","",$E213-N($F213))</f>
        <v/>
      </c>
      <c r="I213" s="17">
        <f>IF($E213="","",Settings!$B$3-$C213)</f>
        <v/>
      </c>
      <c r="J213" s="17">
        <f>IF($E213="","",MAX(0,Settings!$B$3-$D213))</f>
        <v/>
      </c>
      <c r="K213" s="17">
        <f>IF($E213="","",IF($J213=0,"Current",IF($J213&lt;=30,"1 to 30",IF($J213&lt;=60,"31 to 60",IF($J213&lt;=90,"61 to 90","Over 90")))))</f>
        <v/>
      </c>
      <c r="L213" s="11">
        <f>IF($E213="","",IF($K213="Current",$H213,0))</f>
        <v/>
      </c>
      <c r="M213" s="11">
        <f>IF($E213="","",IF($K213="1 to 30",$H213,0))</f>
        <v/>
      </c>
      <c r="N213" s="11">
        <f>IF($E213="","",IF($K213="31 to 60",$H213,0))</f>
        <v/>
      </c>
      <c r="O213" s="11">
        <f>IF($E213="","",IF($K213="61 to 90",$H213,0))</f>
        <v/>
      </c>
      <c r="P213" s="11">
        <f>IF($E213="","",IF($K213="Over 90",$H213,0))</f>
        <v/>
      </c>
      <c r="Q213" s="17">
        <f>IF($E213="","",IF($I213&gt;Settings!$B$4,"Yes","No"))</f>
        <v/>
      </c>
    </row>
    <row r="214">
      <c r="A214" s="10" t="n"/>
      <c r="B214" s="10" t="n"/>
      <c r="C214" s="6" t="n"/>
      <c r="D214" s="6" t="n"/>
      <c r="E214" s="16" t="n"/>
      <c r="F214" s="16" t="n"/>
      <c r="G214" s="10" t="n"/>
      <c r="H214" s="11">
        <f>IF($E214="","",$E214-N($F214))</f>
        <v/>
      </c>
      <c r="I214" s="17">
        <f>IF($E214="","",Settings!$B$3-$C214)</f>
        <v/>
      </c>
      <c r="J214" s="17">
        <f>IF($E214="","",MAX(0,Settings!$B$3-$D214))</f>
        <v/>
      </c>
      <c r="K214" s="17">
        <f>IF($E214="","",IF($J214=0,"Current",IF($J214&lt;=30,"1 to 30",IF($J214&lt;=60,"31 to 60",IF($J214&lt;=90,"61 to 90","Over 90")))))</f>
        <v/>
      </c>
      <c r="L214" s="11">
        <f>IF($E214="","",IF($K214="Current",$H214,0))</f>
        <v/>
      </c>
      <c r="M214" s="11">
        <f>IF($E214="","",IF($K214="1 to 30",$H214,0))</f>
        <v/>
      </c>
      <c r="N214" s="11">
        <f>IF($E214="","",IF($K214="31 to 60",$H214,0))</f>
        <v/>
      </c>
      <c r="O214" s="11">
        <f>IF($E214="","",IF($K214="61 to 90",$H214,0))</f>
        <v/>
      </c>
      <c r="P214" s="11">
        <f>IF($E214="","",IF($K214="Over 90",$H214,0))</f>
        <v/>
      </c>
      <c r="Q214" s="17">
        <f>IF($E214="","",IF($I214&gt;Settings!$B$4,"Yes","No"))</f>
        <v/>
      </c>
    </row>
    <row r="215">
      <c r="A215" s="10" t="n"/>
      <c r="B215" s="10" t="n"/>
      <c r="C215" s="6" t="n"/>
      <c r="D215" s="6" t="n"/>
      <c r="E215" s="16" t="n"/>
      <c r="F215" s="16" t="n"/>
      <c r="G215" s="10" t="n"/>
      <c r="H215" s="11">
        <f>IF($E215="","",$E215-N($F215))</f>
        <v/>
      </c>
      <c r="I215" s="17">
        <f>IF($E215="","",Settings!$B$3-$C215)</f>
        <v/>
      </c>
      <c r="J215" s="17">
        <f>IF($E215="","",MAX(0,Settings!$B$3-$D215))</f>
        <v/>
      </c>
      <c r="K215" s="17">
        <f>IF($E215="","",IF($J215=0,"Current",IF($J215&lt;=30,"1 to 30",IF($J215&lt;=60,"31 to 60",IF($J215&lt;=90,"61 to 90","Over 90")))))</f>
        <v/>
      </c>
      <c r="L215" s="11">
        <f>IF($E215="","",IF($K215="Current",$H215,0))</f>
        <v/>
      </c>
      <c r="M215" s="11">
        <f>IF($E215="","",IF($K215="1 to 30",$H215,0))</f>
        <v/>
      </c>
      <c r="N215" s="11">
        <f>IF($E215="","",IF($K215="31 to 60",$H215,0))</f>
        <v/>
      </c>
      <c r="O215" s="11">
        <f>IF($E215="","",IF($K215="61 to 90",$H215,0))</f>
        <v/>
      </c>
      <c r="P215" s="11">
        <f>IF($E215="","",IF($K215="Over 90",$H215,0))</f>
        <v/>
      </c>
      <c r="Q215" s="17">
        <f>IF($E215="","",IF($I215&gt;Settings!$B$4,"Yes","No"))</f>
        <v/>
      </c>
    </row>
    <row r="216">
      <c r="A216" s="10" t="n"/>
      <c r="B216" s="10" t="n"/>
      <c r="C216" s="6" t="n"/>
      <c r="D216" s="6" t="n"/>
      <c r="E216" s="16" t="n"/>
      <c r="F216" s="16" t="n"/>
      <c r="G216" s="10" t="n"/>
      <c r="H216" s="11">
        <f>IF($E216="","",$E216-N($F216))</f>
        <v/>
      </c>
      <c r="I216" s="17">
        <f>IF($E216="","",Settings!$B$3-$C216)</f>
        <v/>
      </c>
      <c r="J216" s="17">
        <f>IF($E216="","",MAX(0,Settings!$B$3-$D216))</f>
        <v/>
      </c>
      <c r="K216" s="17">
        <f>IF($E216="","",IF($J216=0,"Current",IF($J216&lt;=30,"1 to 30",IF($J216&lt;=60,"31 to 60",IF($J216&lt;=90,"61 to 90","Over 90")))))</f>
        <v/>
      </c>
      <c r="L216" s="11">
        <f>IF($E216="","",IF($K216="Current",$H216,0))</f>
        <v/>
      </c>
      <c r="M216" s="11">
        <f>IF($E216="","",IF($K216="1 to 30",$H216,0))</f>
        <v/>
      </c>
      <c r="N216" s="11">
        <f>IF($E216="","",IF($K216="31 to 60",$H216,0))</f>
        <v/>
      </c>
      <c r="O216" s="11">
        <f>IF($E216="","",IF($K216="61 to 90",$H216,0))</f>
        <v/>
      </c>
      <c r="P216" s="11">
        <f>IF($E216="","",IF($K216="Over 90",$H216,0))</f>
        <v/>
      </c>
      <c r="Q216" s="17">
        <f>IF($E216="","",IF($I216&gt;Settings!$B$4,"Yes","No"))</f>
        <v/>
      </c>
    </row>
    <row r="217">
      <c r="A217" s="10" t="n"/>
      <c r="B217" s="10" t="n"/>
      <c r="C217" s="6" t="n"/>
      <c r="D217" s="6" t="n"/>
      <c r="E217" s="16" t="n"/>
      <c r="F217" s="16" t="n"/>
      <c r="G217" s="10" t="n"/>
      <c r="H217" s="11">
        <f>IF($E217="","",$E217-N($F217))</f>
        <v/>
      </c>
      <c r="I217" s="17">
        <f>IF($E217="","",Settings!$B$3-$C217)</f>
        <v/>
      </c>
      <c r="J217" s="17">
        <f>IF($E217="","",MAX(0,Settings!$B$3-$D217))</f>
        <v/>
      </c>
      <c r="K217" s="17">
        <f>IF($E217="","",IF($J217=0,"Current",IF($J217&lt;=30,"1 to 30",IF($J217&lt;=60,"31 to 60",IF($J217&lt;=90,"61 to 90","Over 90")))))</f>
        <v/>
      </c>
      <c r="L217" s="11">
        <f>IF($E217="","",IF($K217="Current",$H217,0))</f>
        <v/>
      </c>
      <c r="M217" s="11">
        <f>IF($E217="","",IF($K217="1 to 30",$H217,0))</f>
        <v/>
      </c>
      <c r="N217" s="11">
        <f>IF($E217="","",IF($K217="31 to 60",$H217,0))</f>
        <v/>
      </c>
      <c r="O217" s="11">
        <f>IF($E217="","",IF($K217="61 to 90",$H217,0))</f>
        <v/>
      </c>
      <c r="P217" s="11">
        <f>IF($E217="","",IF($K217="Over 90",$H217,0))</f>
        <v/>
      </c>
      <c r="Q217" s="17">
        <f>IF($E217="","",IF($I217&gt;Settings!$B$4,"Yes","No"))</f>
        <v/>
      </c>
    </row>
    <row r="218">
      <c r="A218" s="10" t="n"/>
      <c r="B218" s="10" t="n"/>
      <c r="C218" s="6" t="n"/>
      <c r="D218" s="6" t="n"/>
      <c r="E218" s="16" t="n"/>
      <c r="F218" s="16" t="n"/>
      <c r="G218" s="10" t="n"/>
      <c r="H218" s="11">
        <f>IF($E218="","",$E218-N($F218))</f>
        <v/>
      </c>
      <c r="I218" s="17">
        <f>IF($E218="","",Settings!$B$3-$C218)</f>
        <v/>
      </c>
      <c r="J218" s="17">
        <f>IF($E218="","",MAX(0,Settings!$B$3-$D218))</f>
        <v/>
      </c>
      <c r="K218" s="17">
        <f>IF($E218="","",IF($J218=0,"Current",IF($J218&lt;=30,"1 to 30",IF($J218&lt;=60,"31 to 60",IF($J218&lt;=90,"61 to 90","Over 90")))))</f>
        <v/>
      </c>
      <c r="L218" s="11">
        <f>IF($E218="","",IF($K218="Current",$H218,0))</f>
        <v/>
      </c>
      <c r="M218" s="11">
        <f>IF($E218="","",IF($K218="1 to 30",$H218,0))</f>
        <v/>
      </c>
      <c r="N218" s="11">
        <f>IF($E218="","",IF($K218="31 to 60",$H218,0))</f>
        <v/>
      </c>
      <c r="O218" s="11">
        <f>IF($E218="","",IF($K218="61 to 90",$H218,0))</f>
        <v/>
      </c>
      <c r="P218" s="11">
        <f>IF($E218="","",IF($K218="Over 90",$H218,0))</f>
        <v/>
      </c>
      <c r="Q218" s="17">
        <f>IF($E218="","",IF($I218&gt;Settings!$B$4,"Yes","No"))</f>
        <v/>
      </c>
    </row>
    <row r="219">
      <c r="A219" s="10" t="n"/>
      <c r="B219" s="10" t="n"/>
      <c r="C219" s="6" t="n"/>
      <c r="D219" s="6" t="n"/>
      <c r="E219" s="16" t="n"/>
      <c r="F219" s="16" t="n"/>
      <c r="G219" s="10" t="n"/>
      <c r="H219" s="11">
        <f>IF($E219="","",$E219-N($F219))</f>
        <v/>
      </c>
      <c r="I219" s="17">
        <f>IF($E219="","",Settings!$B$3-$C219)</f>
        <v/>
      </c>
      <c r="J219" s="17">
        <f>IF($E219="","",MAX(0,Settings!$B$3-$D219))</f>
        <v/>
      </c>
      <c r="K219" s="17">
        <f>IF($E219="","",IF($J219=0,"Current",IF($J219&lt;=30,"1 to 30",IF($J219&lt;=60,"31 to 60",IF($J219&lt;=90,"61 to 90","Over 90")))))</f>
        <v/>
      </c>
      <c r="L219" s="11">
        <f>IF($E219="","",IF($K219="Current",$H219,0))</f>
        <v/>
      </c>
      <c r="M219" s="11">
        <f>IF($E219="","",IF($K219="1 to 30",$H219,0))</f>
        <v/>
      </c>
      <c r="N219" s="11">
        <f>IF($E219="","",IF($K219="31 to 60",$H219,0))</f>
        <v/>
      </c>
      <c r="O219" s="11">
        <f>IF($E219="","",IF($K219="61 to 90",$H219,0))</f>
        <v/>
      </c>
      <c r="P219" s="11">
        <f>IF($E219="","",IF($K219="Over 90",$H219,0))</f>
        <v/>
      </c>
      <c r="Q219" s="17">
        <f>IF($E219="","",IF($I219&gt;Settings!$B$4,"Yes","No"))</f>
        <v/>
      </c>
    </row>
    <row r="220">
      <c r="A220" s="10" t="n"/>
      <c r="B220" s="10" t="n"/>
      <c r="C220" s="6" t="n"/>
      <c r="D220" s="6" t="n"/>
      <c r="E220" s="16" t="n"/>
      <c r="F220" s="16" t="n"/>
      <c r="G220" s="10" t="n"/>
      <c r="H220" s="11">
        <f>IF($E220="","",$E220-N($F220))</f>
        <v/>
      </c>
      <c r="I220" s="17">
        <f>IF($E220="","",Settings!$B$3-$C220)</f>
        <v/>
      </c>
      <c r="J220" s="17">
        <f>IF($E220="","",MAX(0,Settings!$B$3-$D220))</f>
        <v/>
      </c>
      <c r="K220" s="17">
        <f>IF($E220="","",IF($J220=0,"Current",IF($J220&lt;=30,"1 to 30",IF($J220&lt;=60,"31 to 60",IF($J220&lt;=90,"61 to 90","Over 90")))))</f>
        <v/>
      </c>
      <c r="L220" s="11">
        <f>IF($E220="","",IF($K220="Current",$H220,0))</f>
        <v/>
      </c>
      <c r="M220" s="11">
        <f>IF($E220="","",IF($K220="1 to 30",$H220,0))</f>
        <v/>
      </c>
      <c r="N220" s="11">
        <f>IF($E220="","",IF($K220="31 to 60",$H220,0))</f>
        <v/>
      </c>
      <c r="O220" s="11">
        <f>IF($E220="","",IF($K220="61 to 90",$H220,0))</f>
        <v/>
      </c>
      <c r="P220" s="11">
        <f>IF($E220="","",IF($K220="Over 90",$H220,0))</f>
        <v/>
      </c>
      <c r="Q220" s="17">
        <f>IF($E220="","",IF($I220&gt;Settings!$B$4,"Yes","No"))</f>
        <v/>
      </c>
    </row>
    <row r="221">
      <c r="A221" s="10" t="n"/>
      <c r="B221" s="10" t="n"/>
      <c r="C221" s="6" t="n"/>
      <c r="D221" s="6" t="n"/>
      <c r="E221" s="16" t="n"/>
      <c r="F221" s="16" t="n"/>
      <c r="G221" s="10" t="n"/>
      <c r="H221" s="11">
        <f>IF($E221="","",$E221-N($F221))</f>
        <v/>
      </c>
      <c r="I221" s="17">
        <f>IF($E221="","",Settings!$B$3-$C221)</f>
        <v/>
      </c>
      <c r="J221" s="17">
        <f>IF($E221="","",MAX(0,Settings!$B$3-$D221))</f>
        <v/>
      </c>
      <c r="K221" s="17">
        <f>IF($E221="","",IF($J221=0,"Current",IF($J221&lt;=30,"1 to 30",IF($J221&lt;=60,"31 to 60",IF($J221&lt;=90,"61 to 90","Over 90")))))</f>
        <v/>
      </c>
      <c r="L221" s="11">
        <f>IF($E221="","",IF($K221="Current",$H221,0))</f>
        <v/>
      </c>
      <c r="M221" s="11">
        <f>IF($E221="","",IF($K221="1 to 30",$H221,0))</f>
        <v/>
      </c>
      <c r="N221" s="11">
        <f>IF($E221="","",IF($K221="31 to 60",$H221,0))</f>
        <v/>
      </c>
      <c r="O221" s="11">
        <f>IF($E221="","",IF($K221="61 to 90",$H221,0))</f>
        <v/>
      </c>
      <c r="P221" s="11">
        <f>IF($E221="","",IF($K221="Over 90",$H221,0))</f>
        <v/>
      </c>
      <c r="Q221" s="17">
        <f>IF($E221="","",IF($I221&gt;Settings!$B$4,"Yes","No"))</f>
        <v/>
      </c>
    </row>
    <row r="222">
      <c r="A222" s="10" t="n"/>
      <c r="B222" s="10" t="n"/>
      <c r="C222" s="6" t="n"/>
      <c r="D222" s="6" t="n"/>
      <c r="E222" s="16" t="n"/>
      <c r="F222" s="16" t="n"/>
      <c r="G222" s="10" t="n"/>
      <c r="H222" s="11">
        <f>IF($E222="","",$E222-N($F222))</f>
        <v/>
      </c>
      <c r="I222" s="17">
        <f>IF($E222="","",Settings!$B$3-$C222)</f>
        <v/>
      </c>
      <c r="J222" s="17">
        <f>IF($E222="","",MAX(0,Settings!$B$3-$D222))</f>
        <v/>
      </c>
      <c r="K222" s="17">
        <f>IF($E222="","",IF($J222=0,"Current",IF($J222&lt;=30,"1 to 30",IF($J222&lt;=60,"31 to 60",IF($J222&lt;=90,"61 to 90","Over 90")))))</f>
        <v/>
      </c>
      <c r="L222" s="11">
        <f>IF($E222="","",IF($K222="Current",$H222,0))</f>
        <v/>
      </c>
      <c r="M222" s="11">
        <f>IF($E222="","",IF($K222="1 to 30",$H222,0))</f>
        <v/>
      </c>
      <c r="N222" s="11">
        <f>IF($E222="","",IF($K222="31 to 60",$H222,0))</f>
        <v/>
      </c>
      <c r="O222" s="11">
        <f>IF($E222="","",IF($K222="61 to 90",$H222,0))</f>
        <v/>
      </c>
      <c r="P222" s="11">
        <f>IF($E222="","",IF($K222="Over 90",$H222,0))</f>
        <v/>
      </c>
      <c r="Q222" s="17">
        <f>IF($E222="","",IF($I222&gt;Settings!$B$4,"Yes","No"))</f>
        <v/>
      </c>
    </row>
    <row r="223">
      <c r="A223" s="10" t="n"/>
      <c r="B223" s="10" t="n"/>
      <c r="C223" s="6" t="n"/>
      <c r="D223" s="6" t="n"/>
      <c r="E223" s="16" t="n"/>
      <c r="F223" s="16" t="n"/>
      <c r="G223" s="10" t="n"/>
      <c r="H223" s="11">
        <f>IF($E223="","",$E223-N($F223))</f>
        <v/>
      </c>
      <c r="I223" s="17">
        <f>IF($E223="","",Settings!$B$3-$C223)</f>
        <v/>
      </c>
      <c r="J223" s="17">
        <f>IF($E223="","",MAX(0,Settings!$B$3-$D223))</f>
        <v/>
      </c>
      <c r="K223" s="17">
        <f>IF($E223="","",IF($J223=0,"Current",IF($J223&lt;=30,"1 to 30",IF($J223&lt;=60,"31 to 60",IF($J223&lt;=90,"61 to 90","Over 90")))))</f>
        <v/>
      </c>
      <c r="L223" s="11">
        <f>IF($E223="","",IF($K223="Current",$H223,0))</f>
        <v/>
      </c>
      <c r="M223" s="11">
        <f>IF($E223="","",IF($K223="1 to 30",$H223,0))</f>
        <v/>
      </c>
      <c r="N223" s="11">
        <f>IF($E223="","",IF($K223="31 to 60",$H223,0))</f>
        <v/>
      </c>
      <c r="O223" s="11">
        <f>IF($E223="","",IF($K223="61 to 90",$H223,0))</f>
        <v/>
      </c>
      <c r="P223" s="11">
        <f>IF($E223="","",IF($K223="Over 90",$H223,0))</f>
        <v/>
      </c>
      <c r="Q223" s="17">
        <f>IF($E223="","",IF($I223&gt;Settings!$B$4,"Yes","No"))</f>
        <v/>
      </c>
    </row>
    <row r="224">
      <c r="A224" s="10" t="n"/>
      <c r="B224" s="10" t="n"/>
      <c r="C224" s="6" t="n"/>
      <c r="D224" s="6" t="n"/>
      <c r="E224" s="16" t="n"/>
      <c r="F224" s="16" t="n"/>
      <c r="G224" s="10" t="n"/>
      <c r="H224" s="11">
        <f>IF($E224="","",$E224-N($F224))</f>
        <v/>
      </c>
      <c r="I224" s="17">
        <f>IF($E224="","",Settings!$B$3-$C224)</f>
        <v/>
      </c>
      <c r="J224" s="17">
        <f>IF($E224="","",MAX(0,Settings!$B$3-$D224))</f>
        <v/>
      </c>
      <c r="K224" s="17">
        <f>IF($E224="","",IF($J224=0,"Current",IF($J224&lt;=30,"1 to 30",IF($J224&lt;=60,"31 to 60",IF($J224&lt;=90,"61 to 90","Over 90")))))</f>
        <v/>
      </c>
      <c r="L224" s="11">
        <f>IF($E224="","",IF($K224="Current",$H224,0))</f>
        <v/>
      </c>
      <c r="M224" s="11">
        <f>IF($E224="","",IF($K224="1 to 30",$H224,0))</f>
        <v/>
      </c>
      <c r="N224" s="11">
        <f>IF($E224="","",IF($K224="31 to 60",$H224,0))</f>
        <v/>
      </c>
      <c r="O224" s="11">
        <f>IF($E224="","",IF($K224="61 to 90",$H224,0))</f>
        <v/>
      </c>
      <c r="P224" s="11">
        <f>IF($E224="","",IF($K224="Over 90",$H224,0))</f>
        <v/>
      </c>
      <c r="Q224" s="17">
        <f>IF($E224="","",IF($I224&gt;Settings!$B$4,"Yes","No"))</f>
        <v/>
      </c>
    </row>
    <row r="225">
      <c r="A225" s="10" t="n"/>
      <c r="B225" s="10" t="n"/>
      <c r="C225" s="6" t="n"/>
      <c r="D225" s="6" t="n"/>
      <c r="E225" s="16" t="n"/>
      <c r="F225" s="16" t="n"/>
      <c r="G225" s="10" t="n"/>
      <c r="H225" s="11">
        <f>IF($E225="","",$E225-N($F225))</f>
        <v/>
      </c>
      <c r="I225" s="17">
        <f>IF($E225="","",Settings!$B$3-$C225)</f>
        <v/>
      </c>
      <c r="J225" s="17">
        <f>IF($E225="","",MAX(0,Settings!$B$3-$D225))</f>
        <v/>
      </c>
      <c r="K225" s="17">
        <f>IF($E225="","",IF($J225=0,"Current",IF($J225&lt;=30,"1 to 30",IF($J225&lt;=60,"31 to 60",IF($J225&lt;=90,"61 to 90","Over 90")))))</f>
        <v/>
      </c>
      <c r="L225" s="11">
        <f>IF($E225="","",IF($K225="Current",$H225,0))</f>
        <v/>
      </c>
      <c r="M225" s="11">
        <f>IF($E225="","",IF($K225="1 to 30",$H225,0))</f>
        <v/>
      </c>
      <c r="N225" s="11">
        <f>IF($E225="","",IF($K225="31 to 60",$H225,0))</f>
        <v/>
      </c>
      <c r="O225" s="11">
        <f>IF($E225="","",IF($K225="61 to 90",$H225,0))</f>
        <v/>
      </c>
      <c r="P225" s="11">
        <f>IF($E225="","",IF($K225="Over 90",$H225,0))</f>
        <v/>
      </c>
      <c r="Q225" s="17">
        <f>IF($E225="","",IF($I225&gt;Settings!$B$4,"Yes","No"))</f>
        <v/>
      </c>
    </row>
    <row r="226">
      <c r="A226" s="10" t="n"/>
      <c r="B226" s="10" t="n"/>
      <c r="C226" s="6" t="n"/>
      <c r="D226" s="6" t="n"/>
      <c r="E226" s="16" t="n"/>
      <c r="F226" s="16" t="n"/>
      <c r="G226" s="10" t="n"/>
      <c r="H226" s="11">
        <f>IF($E226="","",$E226-N($F226))</f>
        <v/>
      </c>
      <c r="I226" s="17">
        <f>IF($E226="","",Settings!$B$3-$C226)</f>
        <v/>
      </c>
      <c r="J226" s="17">
        <f>IF($E226="","",MAX(0,Settings!$B$3-$D226))</f>
        <v/>
      </c>
      <c r="K226" s="17">
        <f>IF($E226="","",IF($J226=0,"Current",IF($J226&lt;=30,"1 to 30",IF($J226&lt;=60,"31 to 60",IF($J226&lt;=90,"61 to 90","Over 90")))))</f>
        <v/>
      </c>
      <c r="L226" s="11">
        <f>IF($E226="","",IF($K226="Current",$H226,0))</f>
        <v/>
      </c>
      <c r="M226" s="11">
        <f>IF($E226="","",IF($K226="1 to 30",$H226,0))</f>
        <v/>
      </c>
      <c r="N226" s="11">
        <f>IF($E226="","",IF($K226="31 to 60",$H226,0))</f>
        <v/>
      </c>
      <c r="O226" s="11">
        <f>IF($E226="","",IF($K226="61 to 90",$H226,0))</f>
        <v/>
      </c>
      <c r="P226" s="11">
        <f>IF($E226="","",IF($K226="Over 90",$H226,0))</f>
        <v/>
      </c>
      <c r="Q226" s="17">
        <f>IF($E226="","",IF($I226&gt;Settings!$B$4,"Yes","No"))</f>
        <v/>
      </c>
    </row>
    <row r="227">
      <c r="A227" s="10" t="n"/>
      <c r="B227" s="10" t="n"/>
      <c r="C227" s="6" t="n"/>
      <c r="D227" s="6" t="n"/>
      <c r="E227" s="16" t="n"/>
      <c r="F227" s="16" t="n"/>
      <c r="G227" s="10" t="n"/>
      <c r="H227" s="11">
        <f>IF($E227="","",$E227-N($F227))</f>
        <v/>
      </c>
      <c r="I227" s="17">
        <f>IF($E227="","",Settings!$B$3-$C227)</f>
        <v/>
      </c>
      <c r="J227" s="17">
        <f>IF($E227="","",MAX(0,Settings!$B$3-$D227))</f>
        <v/>
      </c>
      <c r="K227" s="17">
        <f>IF($E227="","",IF($J227=0,"Current",IF($J227&lt;=30,"1 to 30",IF($J227&lt;=60,"31 to 60",IF($J227&lt;=90,"61 to 90","Over 90")))))</f>
        <v/>
      </c>
      <c r="L227" s="11">
        <f>IF($E227="","",IF($K227="Current",$H227,0))</f>
        <v/>
      </c>
      <c r="M227" s="11">
        <f>IF($E227="","",IF($K227="1 to 30",$H227,0))</f>
        <v/>
      </c>
      <c r="N227" s="11">
        <f>IF($E227="","",IF($K227="31 to 60",$H227,0))</f>
        <v/>
      </c>
      <c r="O227" s="11">
        <f>IF($E227="","",IF($K227="61 to 90",$H227,0))</f>
        <v/>
      </c>
      <c r="P227" s="11">
        <f>IF($E227="","",IF($K227="Over 90",$H227,0))</f>
        <v/>
      </c>
      <c r="Q227" s="17">
        <f>IF($E227="","",IF($I227&gt;Settings!$B$4,"Yes","No"))</f>
        <v/>
      </c>
    </row>
    <row r="228">
      <c r="A228" s="10" t="n"/>
      <c r="B228" s="10" t="n"/>
      <c r="C228" s="6" t="n"/>
      <c r="D228" s="6" t="n"/>
      <c r="E228" s="16" t="n"/>
      <c r="F228" s="16" t="n"/>
      <c r="G228" s="10" t="n"/>
      <c r="H228" s="11">
        <f>IF($E228="","",$E228-N($F228))</f>
        <v/>
      </c>
      <c r="I228" s="17">
        <f>IF($E228="","",Settings!$B$3-$C228)</f>
        <v/>
      </c>
      <c r="J228" s="17">
        <f>IF($E228="","",MAX(0,Settings!$B$3-$D228))</f>
        <v/>
      </c>
      <c r="K228" s="17">
        <f>IF($E228="","",IF($J228=0,"Current",IF($J228&lt;=30,"1 to 30",IF($J228&lt;=60,"31 to 60",IF($J228&lt;=90,"61 to 90","Over 90")))))</f>
        <v/>
      </c>
      <c r="L228" s="11">
        <f>IF($E228="","",IF($K228="Current",$H228,0))</f>
        <v/>
      </c>
      <c r="M228" s="11">
        <f>IF($E228="","",IF($K228="1 to 30",$H228,0))</f>
        <v/>
      </c>
      <c r="N228" s="11">
        <f>IF($E228="","",IF($K228="31 to 60",$H228,0))</f>
        <v/>
      </c>
      <c r="O228" s="11">
        <f>IF($E228="","",IF($K228="61 to 90",$H228,0))</f>
        <v/>
      </c>
      <c r="P228" s="11">
        <f>IF($E228="","",IF($K228="Over 90",$H228,0))</f>
        <v/>
      </c>
      <c r="Q228" s="17">
        <f>IF($E228="","",IF($I228&gt;Settings!$B$4,"Yes","No"))</f>
        <v/>
      </c>
    </row>
    <row r="229">
      <c r="A229" s="10" t="n"/>
      <c r="B229" s="10" t="n"/>
      <c r="C229" s="6" t="n"/>
      <c r="D229" s="6" t="n"/>
      <c r="E229" s="16" t="n"/>
      <c r="F229" s="16" t="n"/>
      <c r="G229" s="10" t="n"/>
      <c r="H229" s="11">
        <f>IF($E229="","",$E229-N($F229))</f>
        <v/>
      </c>
      <c r="I229" s="17">
        <f>IF($E229="","",Settings!$B$3-$C229)</f>
        <v/>
      </c>
      <c r="J229" s="17">
        <f>IF($E229="","",MAX(0,Settings!$B$3-$D229))</f>
        <v/>
      </c>
      <c r="K229" s="17">
        <f>IF($E229="","",IF($J229=0,"Current",IF($J229&lt;=30,"1 to 30",IF($J229&lt;=60,"31 to 60",IF($J229&lt;=90,"61 to 90","Over 90")))))</f>
        <v/>
      </c>
      <c r="L229" s="11">
        <f>IF($E229="","",IF($K229="Current",$H229,0))</f>
        <v/>
      </c>
      <c r="M229" s="11">
        <f>IF($E229="","",IF($K229="1 to 30",$H229,0))</f>
        <v/>
      </c>
      <c r="N229" s="11">
        <f>IF($E229="","",IF($K229="31 to 60",$H229,0))</f>
        <v/>
      </c>
      <c r="O229" s="11">
        <f>IF($E229="","",IF($K229="61 to 90",$H229,0))</f>
        <v/>
      </c>
      <c r="P229" s="11">
        <f>IF($E229="","",IF($K229="Over 90",$H229,0))</f>
        <v/>
      </c>
      <c r="Q229" s="17">
        <f>IF($E229="","",IF($I229&gt;Settings!$B$4,"Yes","No"))</f>
        <v/>
      </c>
    </row>
    <row r="230">
      <c r="A230" s="10" t="n"/>
      <c r="B230" s="10" t="n"/>
      <c r="C230" s="6" t="n"/>
      <c r="D230" s="6" t="n"/>
      <c r="E230" s="16" t="n"/>
      <c r="F230" s="16" t="n"/>
      <c r="G230" s="10" t="n"/>
      <c r="H230" s="11">
        <f>IF($E230="","",$E230-N($F230))</f>
        <v/>
      </c>
      <c r="I230" s="17">
        <f>IF($E230="","",Settings!$B$3-$C230)</f>
        <v/>
      </c>
      <c r="J230" s="17">
        <f>IF($E230="","",MAX(0,Settings!$B$3-$D230))</f>
        <v/>
      </c>
      <c r="K230" s="17">
        <f>IF($E230="","",IF($J230=0,"Current",IF($J230&lt;=30,"1 to 30",IF($J230&lt;=60,"31 to 60",IF($J230&lt;=90,"61 to 90","Over 90")))))</f>
        <v/>
      </c>
      <c r="L230" s="11">
        <f>IF($E230="","",IF($K230="Current",$H230,0))</f>
        <v/>
      </c>
      <c r="M230" s="11">
        <f>IF($E230="","",IF($K230="1 to 30",$H230,0))</f>
        <v/>
      </c>
      <c r="N230" s="11">
        <f>IF($E230="","",IF($K230="31 to 60",$H230,0))</f>
        <v/>
      </c>
      <c r="O230" s="11">
        <f>IF($E230="","",IF($K230="61 to 90",$H230,0))</f>
        <v/>
      </c>
      <c r="P230" s="11">
        <f>IF($E230="","",IF($K230="Over 90",$H230,0))</f>
        <v/>
      </c>
      <c r="Q230" s="17">
        <f>IF($E230="","",IF($I230&gt;Settings!$B$4,"Yes","No"))</f>
        <v/>
      </c>
    </row>
    <row r="231">
      <c r="A231" s="10" t="n"/>
      <c r="B231" s="10" t="n"/>
      <c r="C231" s="6" t="n"/>
      <c r="D231" s="6" t="n"/>
      <c r="E231" s="16" t="n"/>
      <c r="F231" s="16" t="n"/>
      <c r="G231" s="10" t="n"/>
      <c r="H231" s="11">
        <f>IF($E231="","",$E231-N($F231))</f>
        <v/>
      </c>
      <c r="I231" s="17">
        <f>IF($E231="","",Settings!$B$3-$C231)</f>
        <v/>
      </c>
      <c r="J231" s="17">
        <f>IF($E231="","",MAX(0,Settings!$B$3-$D231))</f>
        <v/>
      </c>
      <c r="K231" s="17">
        <f>IF($E231="","",IF($J231=0,"Current",IF($J231&lt;=30,"1 to 30",IF($J231&lt;=60,"31 to 60",IF($J231&lt;=90,"61 to 90","Over 90")))))</f>
        <v/>
      </c>
      <c r="L231" s="11">
        <f>IF($E231="","",IF($K231="Current",$H231,0))</f>
        <v/>
      </c>
      <c r="M231" s="11">
        <f>IF($E231="","",IF($K231="1 to 30",$H231,0))</f>
        <v/>
      </c>
      <c r="N231" s="11">
        <f>IF($E231="","",IF($K231="31 to 60",$H231,0))</f>
        <v/>
      </c>
      <c r="O231" s="11">
        <f>IF($E231="","",IF($K231="61 to 90",$H231,0))</f>
        <v/>
      </c>
      <c r="P231" s="11">
        <f>IF($E231="","",IF($K231="Over 90",$H231,0))</f>
        <v/>
      </c>
      <c r="Q231" s="17">
        <f>IF($E231="","",IF($I231&gt;Settings!$B$4,"Yes","No"))</f>
        <v/>
      </c>
    </row>
    <row r="232">
      <c r="A232" s="10" t="n"/>
      <c r="B232" s="10" t="n"/>
      <c r="C232" s="6" t="n"/>
      <c r="D232" s="6" t="n"/>
      <c r="E232" s="16" t="n"/>
      <c r="F232" s="16" t="n"/>
      <c r="G232" s="10" t="n"/>
      <c r="H232" s="11">
        <f>IF($E232="","",$E232-N($F232))</f>
        <v/>
      </c>
      <c r="I232" s="17">
        <f>IF($E232="","",Settings!$B$3-$C232)</f>
        <v/>
      </c>
      <c r="J232" s="17">
        <f>IF($E232="","",MAX(0,Settings!$B$3-$D232))</f>
        <v/>
      </c>
      <c r="K232" s="17">
        <f>IF($E232="","",IF($J232=0,"Current",IF($J232&lt;=30,"1 to 30",IF($J232&lt;=60,"31 to 60",IF($J232&lt;=90,"61 to 90","Over 90")))))</f>
        <v/>
      </c>
      <c r="L232" s="11">
        <f>IF($E232="","",IF($K232="Current",$H232,0))</f>
        <v/>
      </c>
      <c r="M232" s="11">
        <f>IF($E232="","",IF($K232="1 to 30",$H232,0))</f>
        <v/>
      </c>
      <c r="N232" s="11">
        <f>IF($E232="","",IF($K232="31 to 60",$H232,0))</f>
        <v/>
      </c>
      <c r="O232" s="11">
        <f>IF($E232="","",IF($K232="61 to 90",$H232,0))</f>
        <v/>
      </c>
      <c r="P232" s="11">
        <f>IF($E232="","",IF($K232="Over 90",$H232,0))</f>
        <v/>
      </c>
      <c r="Q232" s="17">
        <f>IF($E232="","",IF($I232&gt;Settings!$B$4,"Yes","No"))</f>
        <v/>
      </c>
    </row>
    <row r="233">
      <c r="A233" s="10" t="n"/>
      <c r="B233" s="10" t="n"/>
      <c r="C233" s="6" t="n"/>
      <c r="D233" s="6" t="n"/>
      <c r="E233" s="16" t="n"/>
      <c r="F233" s="16" t="n"/>
      <c r="G233" s="10" t="n"/>
      <c r="H233" s="11">
        <f>IF($E233="","",$E233-N($F233))</f>
        <v/>
      </c>
      <c r="I233" s="17">
        <f>IF($E233="","",Settings!$B$3-$C233)</f>
        <v/>
      </c>
      <c r="J233" s="17">
        <f>IF($E233="","",MAX(0,Settings!$B$3-$D233))</f>
        <v/>
      </c>
      <c r="K233" s="17">
        <f>IF($E233="","",IF($J233=0,"Current",IF($J233&lt;=30,"1 to 30",IF($J233&lt;=60,"31 to 60",IF($J233&lt;=90,"61 to 90","Over 90")))))</f>
        <v/>
      </c>
      <c r="L233" s="11">
        <f>IF($E233="","",IF($K233="Current",$H233,0))</f>
        <v/>
      </c>
      <c r="M233" s="11">
        <f>IF($E233="","",IF($K233="1 to 30",$H233,0))</f>
        <v/>
      </c>
      <c r="N233" s="11">
        <f>IF($E233="","",IF($K233="31 to 60",$H233,0))</f>
        <v/>
      </c>
      <c r="O233" s="11">
        <f>IF($E233="","",IF($K233="61 to 90",$H233,0))</f>
        <v/>
      </c>
      <c r="P233" s="11">
        <f>IF($E233="","",IF($K233="Over 90",$H233,0))</f>
        <v/>
      </c>
      <c r="Q233" s="17">
        <f>IF($E233="","",IF($I233&gt;Settings!$B$4,"Yes","No"))</f>
        <v/>
      </c>
    </row>
    <row r="234">
      <c r="A234" s="10" t="n"/>
      <c r="B234" s="10" t="n"/>
      <c r="C234" s="6" t="n"/>
      <c r="D234" s="6" t="n"/>
      <c r="E234" s="16" t="n"/>
      <c r="F234" s="16" t="n"/>
      <c r="G234" s="10" t="n"/>
      <c r="H234" s="11">
        <f>IF($E234="","",$E234-N($F234))</f>
        <v/>
      </c>
      <c r="I234" s="17">
        <f>IF($E234="","",Settings!$B$3-$C234)</f>
        <v/>
      </c>
      <c r="J234" s="17">
        <f>IF($E234="","",MAX(0,Settings!$B$3-$D234))</f>
        <v/>
      </c>
      <c r="K234" s="17">
        <f>IF($E234="","",IF($J234=0,"Current",IF($J234&lt;=30,"1 to 30",IF($J234&lt;=60,"31 to 60",IF($J234&lt;=90,"61 to 90","Over 90")))))</f>
        <v/>
      </c>
      <c r="L234" s="11">
        <f>IF($E234="","",IF($K234="Current",$H234,0))</f>
        <v/>
      </c>
      <c r="M234" s="11">
        <f>IF($E234="","",IF($K234="1 to 30",$H234,0))</f>
        <v/>
      </c>
      <c r="N234" s="11">
        <f>IF($E234="","",IF($K234="31 to 60",$H234,0))</f>
        <v/>
      </c>
      <c r="O234" s="11">
        <f>IF($E234="","",IF($K234="61 to 90",$H234,0))</f>
        <v/>
      </c>
      <c r="P234" s="11">
        <f>IF($E234="","",IF($K234="Over 90",$H234,0))</f>
        <v/>
      </c>
      <c r="Q234" s="17">
        <f>IF($E234="","",IF($I234&gt;Settings!$B$4,"Yes","No"))</f>
        <v/>
      </c>
    </row>
    <row r="235">
      <c r="A235" s="10" t="n"/>
      <c r="B235" s="10" t="n"/>
      <c r="C235" s="6" t="n"/>
      <c r="D235" s="6" t="n"/>
      <c r="E235" s="16" t="n"/>
      <c r="F235" s="16" t="n"/>
      <c r="G235" s="10" t="n"/>
      <c r="H235" s="11">
        <f>IF($E235="","",$E235-N($F235))</f>
        <v/>
      </c>
      <c r="I235" s="17">
        <f>IF($E235="","",Settings!$B$3-$C235)</f>
        <v/>
      </c>
      <c r="J235" s="17">
        <f>IF($E235="","",MAX(0,Settings!$B$3-$D235))</f>
        <v/>
      </c>
      <c r="K235" s="17">
        <f>IF($E235="","",IF($J235=0,"Current",IF($J235&lt;=30,"1 to 30",IF($J235&lt;=60,"31 to 60",IF($J235&lt;=90,"61 to 90","Over 90")))))</f>
        <v/>
      </c>
      <c r="L235" s="11">
        <f>IF($E235="","",IF($K235="Current",$H235,0))</f>
        <v/>
      </c>
      <c r="M235" s="11">
        <f>IF($E235="","",IF($K235="1 to 30",$H235,0))</f>
        <v/>
      </c>
      <c r="N235" s="11">
        <f>IF($E235="","",IF($K235="31 to 60",$H235,0))</f>
        <v/>
      </c>
      <c r="O235" s="11">
        <f>IF($E235="","",IF($K235="61 to 90",$H235,0))</f>
        <v/>
      </c>
      <c r="P235" s="11">
        <f>IF($E235="","",IF($K235="Over 90",$H235,0))</f>
        <v/>
      </c>
      <c r="Q235" s="17">
        <f>IF($E235="","",IF($I235&gt;Settings!$B$4,"Yes","No"))</f>
        <v/>
      </c>
    </row>
    <row r="236">
      <c r="A236" s="10" t="n"/>
      <c r="B236" s="10" t="n"/>
      <c r="C236" s="6" t="n"/>
      <c r="D236" s="6" t="n"/>
      <c r="E236" s="16" t="n"/>
      <c r="F236" s="16" t="n"/>
      <c r="G236" s="10" t="n"/>
      <c r="H236" s="11">
        <f>IF($E236="","",$E236-N($F236))</f>
        <v/>
      </c>
      <c r="I236" s="17">
        <f>IF($E236="","",Settings!$B$3-$C236)</f>
        <v/>
      </c>
      <c r="J236" s="17">
        <f>IF($E236="","",MAX(0,Settings!$B$3-$D236))</f>
        <v/>
      </c>
      <c r="K236" s="17">
        <f>IF($E236="","",IF($J236=0,"Current",IF($J236&lt;=30,"1 to 30",IF($J236&lt;=60,"31 to 60",IF($J236&lt;=90,"61 to 90","Over 90")))))</f>
        <v/>
      </c>
      <c r="L236" s="11">
        <f>IF($E236="","",IF($K236="Current",$H236,0))</f>
        <v/>
      </c>
      <c r="M236" s="11">
        <f>IF($E236="","",IF($K236="1 to 30",$H236,0))</f>
        <v/>
      </c>
      <c r="N236" s="11">
        <f>IF($E236="","",IF($K236="31 to 60",$H236,0))</f>
        <v/>
      </c>
      <c r="O236" s="11">
        <f>IF($E236="","",IF($K236="61 to 90",$H236,0))</f>
        <v/>
      </c>
      <c r="P236" s="11">
        <f>IF($E236="","",IF($K236="Over 90",$H236,0))</f>
        <v/>
      </c>
      <c r="Q236" s="17">
        <f>IF($E236="","",IF($I236&gt;Settings!$B$4,"Yes","No"))</f>
        <v/>
      </c>
    </row>
    <row r="237">
      <c r="A237" s="10" t="n"/>
      <c r="B237" s="10" t="n"/>
      <c r="C237" s="6" t="n"/>
      <c r="D237" s="6" t="n"/>
      <c r="E237" s="16" t="n"/>
      <c r="F237" s="16" t="n"/>
      <c r="G237" s="10" t="n"/>
      <c r="H237" s="11">
        <f>IF($E237="","",$E237-N($F237))</f>
        <v/>
      </c>
      <c r="I237" s="17">
        <f>IF($E237="","",Settings!$B$3-$C237)</f>
        <v/>
      </c>
      <c r="J237" s="17">
        <f>IF($E237="","",MAX(0,Settings!$B$3-$D237))</f>
        <v/>
      </c>
      <c r="K237" s="17">
        <f>IF($E237="","",IF($J237=0,"Current",IF($J237&lt;=30,"1 to 30",IF($J237&lt;=60,"31 to 60",IF($J237&lt;=90,"61 to 90","Over 90")))))</f>
        <v/>
      </c>
      <c r="L237" s="11">
        <f>IF($E237="","",IF($K237="Current",$H237,0))</f>
        <v/>
      </c>
      <c r="M237" s="11">
        <f>IF($E237="","",IF($K237="1 to 30",$H237,0))</f>
        <v/>
      </c>
      <c r="N237" s="11">
        <f>IF($E237="","",IF($K237="31 to 60",$H237,0))</f>
        <v/>
      </c>
      <c r="O237" s="11">
        <f>IF($E237="","",IF($K237="61 to 90",$H237,0))</f>
        <v/>
      </c>
      <c r="P237" s="11">
        <f>IF($E237="","",IF($K237="Over 90",$H237,0))</f>
        <v/>
      </c>
      <c r="Q237" s="17">
        <f>IF($E237="","",IF($I237&gt;Settings!$B$4,"Yes","No"))</f>
        <v/>
      </c>
    </row>
    <row r="238">
      <c r="A238" s="10" t="n"/>
      <c r="B238" s="10" t="n"/>
      <c r="C238" s="6" t="n"/>
      <c r="D238" s="6" t="n"/>
      <c r="E238" s="16" t="n"/>
      <c r="F238" s="16" t="n"/>
      <c r="G238" s="10" t="n"/>
      <c r="H238" s="11">
        <f>IF($E238="","",$E238-N($F238))</f>
        <v/>
      </c>
      <c r="I238" s="17">
        <f>IF($E238="","",Settings!$B$3-$C238)</f>
        <v/>
      </c>
      <c r="J238" s="17">
        <f>IF($E238="","",MAX(0,Settings!$B$3-$D238))</f>
        <v/>
      </c>
      <c r="K238" s="17">
        <f>IF($E238="","",IF($J238=0,"Current",IF($J238&lt;=30,"1 to 30",IF($J238&lt;=60,"31 to 60",IF($J238&lt;=90,"61 to 90","Over 90")))))</f>
        <v/>
      </c>
      <c r="L238" s="11">
        <f>IF($E238="","",IF($K238="Current",$H238,0))</f>
        <v/>
      </c>
      <c r="M238" s="11">
        <f>IF($E238="","",IF($K238="1 to 30",$H238,0))</f>
        <v/>
      </c>
      <c r="N238" s="11">
        <f>IF($E238="","",IF($K238="31 to 60",$H238,0))</f>
        <v/>
      </c>
      <c r="O238" s="11">
        <f>IF($E238="","",IF($K238="61 to 90",$H238,0))</f>
        <v/>
      </c>
      <c r="P238" s="11">
        <f>IF($E238="","",IF($K238="Over 90",$H238,0))</f>
        <v/>
      </c>
      <c r="Q238" s="17">
        <f>IF($E238="","",IF($I238&gt;Settings!$B$4,"Yes","No"))</f>
        <v/>
      </c>
    </row>
    <row r="239">
      <c r="A239" s="10" t="n"/>
      <c r="B239" s="10" t="n"/>
      <c r="C239" s="6" t="n"/>
      <c r="D239" s="6" t="n"/>
      <c r="E239" s="16" t="n"/>
      <c r="F239" s="16" t="n"/>
      <c r="G239" s="10" t="n"/>
      <c r="H239" s="11">
        <f>IF($E239="","",$E239-N($F239))</f>
        <v/>
      </c>
      <c r="I239" s="17">
        <f>IF($E239="","",Settings!$B$3-$C239)</f>
        <v/>
      </c>
      <c r="J239" s="17">
        <f>IF($E239="","",MAX(0,Settings!$B$3-$D239))</f>
        <v/>
      </c>
      <c r="K239" s="17">
        <f>IF($E239="","",IF($J239=0,"Current",IF($J239&lt;=30,"1 to 30",IF($J239&lt;=60,"31 to 60",IF($J239&lt;=90,"61 to 90","Over 90")))))</f>
        <v/>
      </c>
      <c r="L239" s="11">
        <f>IF($E239="","",IF($K239="Current",$H239,0))</f>
        <v/>
      </c>
      <c r="M239" s="11">
        <f>IF($E239="","",IF($K239="1 to 30",$H239,0))</f>
        <v/>
      </c>
      <c r="N239" s="11">
        <f>IF($E239="","",IF($K239="31 to 60",$H239,0))</f>
        <v/>
      </c>
      <c r="O239" s="11">
        <f>IF($E239="","",IF($K239="61 to 90",$H239,0))</f>
        <v/>
      </c>
      <c r="P239" s="11">
        <f>IF($E239="","",IF($K239="Over 90",$H239,0))</f>
        <v/>
      </c>
      <c r="Q239" s="17">
        <f>IF($E239="","",IF($I239&gt;Settings!$B$4,"Yes","No"))</f>
        <v/>
      </c>
    </row>
    <row r="240">
      <c r="A240" s="10" t="n"/>
      <c r="B240" s="10" t="n"/>
      <c r="C240" s="6" t="n"/>
      <c r="D240" s="6" t="n"/>
      <c r="E240" s="16" t="n"/>
      <c r="F240" s="16" t="n"/>
      <c r="G240" s="10" t="n"/>
      <c r="H240" s="11">
        <f>IF($E240="","",$E240-N($F240))</f>
        <v/>
      </c>
      <c r="I240" s="17">
        <f>IF($E240="","",Settings!$B$3-$C240)</f>
        <v/>
      </c>
      <c r="J240" s="17">
        <f>IF($E240="","",MAX(0,Settings!$B$3-$D240))</f>
        <v/>
      </c>
      <c r="K240" s="17">
        <f>IF($E240="","",IF($J240=0,"Current",IF($J240&lt;=30,"1 to 30",IF($J240&lt;=60,"31 to 60",IF($J240&lt;=90,"61 to 90","Over 90")))))</f>
        <v/>
      </c>
      <c r="L240" s="11">
        <f>IF($E240="","",IF($K240="Current",$H240,0))</f>
        <v/>
      </c>
      <c r="M240" s="11">
        <f>IF($E240="","",IF($K240="1 to 30",$H240,0))</f>
        <v/>
      </c>
      <c r="N240" s="11">
        <f>IF($E240="","",IF($K240="31 to 60",$H240,0))</f>
        <v/>
      </c>
      <c r="O240" s="11">
        <f>IF($E240="","",IF($K240="61 to 90",$H240,0))</f>
        <v/>
      </c>
      <c r="P240" s="11">
        <f>IF($E240="","",IF($K240="Over 90",$H240,0))</f>
        <v/>
      </c>
      <c r="Q240" s="17">
        <f>IF($E240="","",IF($I240&gt;Settings!$B$4,"Yes","No"))</f>
        <v/>
      </c>
    </row>
    <row r="241">
      <c r="A241" s="10" t="n"/>
      <c r="B241" s="10" t="n"/>
      <c r="C241" s="6" t="n"/>
      <c r="D241" s="6" t="n"/>
      <c r="E241" s="16" t="n"/>
      <c r="F241" s="16" t="n"/>
      <c r="G241" s="10" t="n"/>
      <c r="H241" s="11">
        <f>IF($E241="","",$E241-N($F241))</f>
        <v/>
      </c>
      <c r="I241" s="17">
        <f>IF($E241="","",Settings!$B$3-$C241)</f>
        <v/>
      </c>
      <c r="J241" s="17">
        <f>IF($E241="","",MAX(0,Settings!$B$3-$D241))</f>
        <v/>
      </c>
      <c r="K241" s="17">
        <f>IF($E241="","",IF($J241=0,"Current",IF($J241&lt;=30,"1 to 30",IF($J241&lt;=60,"31 to 60",IF($J241&lt;=90,"61 to 90","Over 90")))))</f>
        <v/>
      </c>
      <c r="L241" s="11">
        <f>IF($E241="","",IF($K241="Current",$H241,0))</f>
        <v/>
      </c>
      <c r="M241" s="11">
        <f>IF($E241="","",IF($K241="1 to 30",$H241,0))</f>
        <v/>
      </c>
      <c r="N241" s="11">
        <f>IF($E241="","",IF($K241="31 to 60",$H241,0))</f>
        <v/>
      </c>
      <c r="O241" s="11">
        <f>IF($E241="","",IF($K241="61 to 90",$H241,0))</f>
        <v/>
      </c>
      <c r="P241" s="11">
        <f>IF($E241="","",IF($K241="Over 90",$H241,0))</f>
        <v/>
      </c>
      <c r="Q241" s="17">
        <f>IF($E241="","",IF($I241&gt;Settings!$B$4,"Yes","No"))</f>
        <v/>
      </c>
    </row>
    <row r="242">
      <c r="A242" s="10" t="n"/>
      <c r="B242" s="10" t="n"/>
      <c r="C242" s="6" t="n"/>
      <c r="D242" s="6" t="n"/>
      <c r="E242" s="16" t="n"/>
      <c r="F242" s="16" t="n"/>
      <c r="G242" s="10" t="n"/>
      <c r="H242" s="11">
        <f>IF($E242="","",$E242-N($F242))</f>
        <v/>
      </c>
      <c r="I242" s="17">
        <f>IF($E242="","",Settings!$B$3-$C242)</f>
        <v/>
      </c>
      <c r="J242" s="17">
        <f>IF($E242="","",MAX(0,Settings!$B$3-$D242))</f>
        <v/>
      </c>
      <c r="K242" s="17">
        <f>IF($E242="","",IF($J242=0,"Current",IF($J242&lt;=30,"1 to 30",IF($J242&lt;=60,"31 to 60",IF($J242&lt;=90,"61 to 90","Over 90")))))</f>
        <v/>
      </c>
      <c r="L242" s="11">
        <f>IF($E242="","",IF($K242="Current",$H242,0))</f>
        <v/>
      </c>
      <c r="M242" s="11">
        <f>IF($E242="","",IF($K242="1 to 30",$H242,0))</f>
        <v/>
      </c>
      <c r="N242" s="11">
        <f>IF($E242="","",IF($K242="31 to 60",$H242,0))</f>
        <v/>
      </c>
      <c r="O242" s="11">
        <f>IF($E242="","",IF($K242="61 to 90",$H242,0))</f>
        <v/>
      </c>
      <c r="P242" s="11">
        <f>IF($E242="","",IF($K242="Over 90",$H242,0))</f>
        <v/>
      </c>
      <c r="Q242" s="17">
        <f>IF($E242="","",IF($I242&gt;Settings!$B$4,"Yes","No"))</f>
        <v/>
      </c>
    </row>
    <row r="243">
      <c r="A243" s="10" t="n"/>
      <c r="B243" s="10" t="n"/>
      <c r="C243" s="6" t="n"/>
      <c r="D243" s="6" t="n"/>
      <c r="E243" s="16" t="n"/>
      <c r="F243" s="16" t="n"/>
      <c r="G243" s="10" t="n"/>
      <c r="H243" s="11">
        <f>IF($E243="","",$E243-N($F243))</f>
        <v/>
      </c>
      <c r="I243" s="17">
        <f>IF($E243="","",Settings!$B$3-$C243)</f>
        <v/>
      </c>
      <c r="J243" s="17">
        <f>IF($E243="","",MAX(0,Settings!$B$3-$D243))</f>
        <v/>
      </c>
      <c r="K243" s="17">
        <f>IF($E243="","",IF($J243=0,"Current",IF($J243&lt;=30,"1 to 30",IF($J243&lt;=60,"31 to 60",IF($J243&lt;=90,"61 to 90","Over 90")))))</f>
        <v/>
      </c>
      <c r="L243" s="11">
        <f>IF($E243="","",IF($K243="Current",$H243,0))</f>
        <v/>
      </c>
      <c r="M243" s="11">
        <f>IF($E243="","",IF($K243="1 to 30",$H243,0))</f>
        <v/>
      </c>
      <c r="N243" s="11">
        <f>IF($E243="","",IF($K243="31 to 60",$H243,0))</f>
        <v/>
      </c>
      <c r="O243" s="11">
        <f>IF($E243="","",IF($K243="61 to 90",$H243,0))</f>
        <v/>
      </c>
      <c r="P243" s="11">
        <f>IF($E243="","",IF($K243="Over 90",$H243,0))</f>
        <v/>
      </c>
      <c r="Q243" s="17">
        <f>IF($E243="","",IF($I243&gt;Settings!$B$4,"Yes","No"))</f>
        <v/>
      </c>
    </row>
    <row r="244">
      <c r="A244" s="10" t="n"/>
      <c r="B244" s="10" t="n"/>
      <c r="C244" s="6" t="n"/>
      <c r="D244" s="6" t="n"/>
      <c r="E244" s="16" t="n"/>
      <c r="F244" s="16" t="n"/>
      <c r="G244" s="10" t="n"/>
      <c r="H244" s="11">
        <f>IF($E244="","",$E244-N($F244))</f>
        <v/>
      </c>
      <c r="I244" s="17">
        <f>IF($E244="","",Settings!$B$3-$C244)</f>
        <v/>
      </c>
      <c r="J244" s="17">
        <f>IF($E244="","",MAX(0,Settings!$B$3-$D244))</f>
        <v/>
      </c>
      <c r="K244" s="17">
        <f>IF($E244="","",IF($J244=0,"Current",IF($J244&lt;=30,"1 to 30",IF($J244&lt;=60,"31 to 60",IF($J244&lt;=90,"61 to 90","Over 90")))))</f>
        <v/>
      </c>
      <c r="L244" s="11">
        <f>IF($E244="","",IF($K244="Current",$H244,0))</f>
        <v/>
      </c>
      <c r="M244" s="11">
        <f>IF($E244="","",IF($K244="1 to 30",$H244,0))</f>
        <v/>
      </c>
      <c r="N244" s="11">
        <f>IF($E244="","",IF($K244="31 to 60",$H244,0))</f>
        <v/>
      </c>
      <c r="O244" s="11">
        <f>IF($E244="","",IF($K244="61 to 90",$H244,0))</f>
        <v/>
      </c>
      <c r="P244" s="11">
        <f>IF($E244="","",IF($K244="Over 90",$H244,0))</f>
        <v/>
      </c>
      <c r="Q244" s="17">
        <f>IF($E244="","",IF($I244&gt;Settings!$B$4,"Yes","No"))</f>
        <v/>
      </c>
    </row>
    <row r="245">
      <c r="A245" s="10" t="n"/>
      <c r="B245" s="10" t="n"/>
      <c r="C245" s="6" t="n"/>
      <c r="D245" s="6" t="n"/>
      <c r="E245" s="16" t="n"/>
      <c r="F245" s="16" t="n"/>
      <c r="G245" s="10" t="n"/>
      <c r="H245" s="11">
        <f>IF($E245="","",$E245-N($F245))</f>
        <v/>
      </c>
      <c r="I245" s="17">
        <f>IF($E245="","",Settings!$B$3-$C245)</f>
        <v/>
      </c>
      <c r="J245" s="17">
        <f>IF($E245="","",MAX(0,Settings!$B$3-$D245))</f>
        <v/>
      </c>
      <c r="K245" s="17">
        <f>IF($E245="","",IF($J245=0,"Current",IF($J245&lt;=30,"1 to 30",IF($J245&lt;=60,"31 to 60",IF($J245&lt;=90,"61 to 90","Over 90")))))</f>
        <v/>
      </c>
      <c r="L245" s="11">
        <f>IF($E245="","",IF($K245="Current",$H245,0))</f>
        <v/>
      </c>
      <c r="M245" s="11">
        <f>IF($E245="","",IF($K245="1 to 30",$H245,0))</f>
        <v/>
      </c>
      <c r="N245" s="11">
        <f>IF($E245="","",IF($K245="31 to 60",$H245,0))</f>
        <v/>
      </c>
      <c r="O245" s="11">
        <f>IF($E245="","",IF($K245="61 to 90",$H245,0))</f>
        <v/>
      </c>
      <c r="P245" s="11">
        <f>IF($E245="","",IF($K245="Over 90",$H245,0))</f>
        <v/>
      </c>
      <c r="Q245" s="17">
        <f>IF($E245="","",IF($I245&gt;Settings!$B$4,"Yes","No"))</f>
        <v/>
      </c>
    </row>
    <row r="246">
      <c r="A246" s="10" t="n"/>
      <c r="B246" s="10" t="n"/>
      <c r="C246" s="6" t="n"/>
      <c r="D246" s="6" t="n"/>
      <c r="E246" s="16" t="n"/>
      <c r="F246" s="16" t="n"/>
      <c r="G246" s="10" t="n"/>
      <c r="H246" s="11">
        <f>IF($E246="","",$E246-N($F246))</f>
        <v/>
      </c>
      <c r="I246" s="17">
        <f>IF($E246="","",Settings!$B$3-$C246)</f>
        <v/>
      </c>
      <c r="J246" s="17">
        <f>IF($E246="","",MAX(0,Settings!$B$3-$D246))</f>
        <v/>
      </c>
      <c r="K246" s="17">
        <f>IF($E246="","",IF($J246=0,"Current",IF($J246&lt;=30,"1 to 30",IF($J246&lt;=60,"31 to 60",IF($J246&lt;=90,"61 to 90","Over 90")))))</f>
        <v/>
      </c>
      <c r="L246" s="11">
        <f>IF($E246="","",IF($K246="Current",$H246,0))</f>
        <v/>
      </c>
      <c r="M246" s="11">
        <f>IF($E246="","",IF($K246="1 to 30",$H246,0))</f>
        <v/>
      </c>
      <c r="N246" s="11">
        <f>IF($E246="","",IF($K246="31 to 60",$H246,0))</f>
        <v/>
      </c>
      <c r="O246" s="11">
        <f>IF($E246="","",IF($K246="61 to 90",$H246,0))</f>
        <v/>
      </c>
      <c r="P246" s="11">
        <f>IF($E246="","",IF($K246="Over 90",$H246,0))</f>
        <v/>
      </c>
      <c r="Q246" s="17">
        <f>IF($E246="","",IF($I246&gt;Settings!$B$4,"Yes","No"))</f>
        <v/>
      </c>
    </row>
    <row r="247">
      <c r="A247" s="10" t="n"/>
      <c r="B247" s="10" t="n"/>
      <c r="C247" s="6" t="n"/>
      <c r="D247" s="6" t="n"/>
      <c r="E247" s="16" t="n"/>
      <c r="F247" s="16" t="n"/>
      <c r="G247" s="10" t="n"/>
      <c r="H247" s="11">
        <f>IF($E247="","",$E247-N($F247))</f>
        <v/>
      </c>
      <c r="I247" s="17">
        <f>IF($E247="","",Settings!$B$3-$C247)</f>
        <v/>
      </c>
      <c r="J247" s="17">
        <f>IF($E247="","",MAX(0,Settings!$B$3-$D247))</f>
        <v/>
      </c>
      <c r="K247" s="17">
        <f>IF($E247="","",IF($J247=0,"Current",IF($J247&lt;=30,"1 to 30",IF($J247&lt;=60,"31 to 60",IF($J247&lt;=90,"61 to 90","Over 90")))))</f>
        <v/>
      </c>
      <c r="L247" s="11">
        <f>IF($E247="","",IF($K247="Current",$H247,0))</f>
        <v/>
      </c>
      <c r="M247" s="11">
        <f>IF($E247="","",IF($K247="1 to 30",$H247,0))</f>
        <v/>
      </c>
      <c r="N247" s="11">
        <f>IF($E247="","",IF($K247="31 to 60",$H247,0))</f>
        <v/>
      </c>
      <c r="O247" s="11">
        <f>IF($E247="","",IF($K247="61 to 90",$H247,0))</f>
        <v/>
      </c>
      <c r="P247" s="11">
        <f>IF($E247="","",IF($K247="Over 90",$H247,0))</f>
        <v/>
      </c>
      <c r="Q247" s="17">
        <f>IF($E247="","",IF($I247&gt;Settings!$B$4,"Yes","No"))</f>
        <v/>
      </c>
    </row>
    <row r="248">
      <c r="A248" s="10" t="n"/>
      <c r="B248" s="10" t="n"/>
      <c r="C248" s="6" t="n"/>
      <c r="D248" s="6" t="n"/>
      <c r="E248" s="16" t="n"/>
      <c r="F248" s="16" t="n"/>
      <c r="G248" s="10" t="n"/>
      <c r="H248" s="11">
        <f>IF($E248="","",$E248-N($F248))</f>
        <v/>
      </c>
      <c r="I248" s="17">
        <f>IF($E248="","",Settings!$B$3-$C248)</f>
        <v/>
      </c>
      <c r="J248" s="17">
        <f>IF($E248="","",MAX(0,Settings!$B$3-$D248))</f>
        <v/>
      </c>
      <c r="K248" s="17">
        <f>IF($E248="","",IF($J248=0,"Current",IF($J248&lt;=30,"1 to 30",IF($J248&lt;=60,"31 to 60",IF($J248&lt;=90,"61 to 90","Over 90")))))</f>
        <v/>
      </c>
      <c r="L248" s="11">
        <f>IF($E248="","",IF($K248="Current",$H248,0))</f>
        <v/>
      </c>
      <c r="M248" s="11">
        <f>IF($E248="","",IF($K248="1 to 30",$H248,0))</f>
        <v/>
      </c>
      <c r="N248" s="11">
        <f>IF($E248="","",IF($K248="31 to 60",$H248,0))</f>
        <v/>
      </c>
      <c r="O248" s="11">
        <f>IF($E248="","",IF($K248="61 to 90",$H248,0))</f>
        <v/>
      </c>
      <c r="P248" s="11">
        <f>IF($E248="","",IF($K248="Over 90",$H248,0))</f>
        <v/>
      </c>
      <c r="Q248" s="17">
        <f>IF($E248="","",IF($I248&gt;Settings!$B$4,"Yes","No"))</f>
        <v/>
      </c>
    </row>
    <row r="249">
      <c r="A249" s="10" t="n"/>
      <c r="B249" s="10" t="n"/>
      <c r="C249" s="6" t="n"/>
      <c r="D249" s="6" t="n"/>
      <c r="E249" s="16" t="n"/>
      <c r="F249" s="16" t="n"/>
      <c r="G249" s="10" t="n"/>
      <c r="H249" s="11">
        <f>IF($E249="","",$E249-N($F249))</f>
        <v/>
      </c>
      <c r="I249" s="17">
        <f>IF($E249="","",Settings!$B$3-$C249)</f>
        <v/>
      </c>
      <c r="J249" s="17">
        <f>IF($E249="","",MAX(0,Settings!$B$3-$D249))</f>
        <v/>
      </c>
      <c r="K249" s="17">
        <f>IF($E249="","",IF($J249=0,"Current",IF($J249&lt;=30,"1 to 30",IF($J249&lt;=60,"31 to 60",IF($J249&lt;=90,"61 to 90","Over 90")))))</f>
        <v/>
      </c>
      <c r="L249" s="11">
        <f>IF($E249="","",IF($K249="Current",$H249,0))</f>
        <v/>
      </c>
      <c r="M249" s="11">
        <f>IF($E249="","",IF($K249="1 to 30",$H249,0))</f>
        <v/>
      </c>
      <c r="N249" s="11">
        <f>IF($E249="","",IF($K249="31 to 60",$H249,0))</f>
        <v/>
      </c>
      <c r="O249" s="11">
        <f>IF($E249="","",IF($K249="61 to 90",$H249,0))</f>
        <v/>
      </c>
      <c r="P249" s="11">
        <f>IF($E249="","",IF($K249="Over 90",$H249,0))</f>
        <v/>
      </c>
      <c r="Q249" s="17">
        <f>IF($E249="","",IF($I249&gt;Settings!$B$4,"Yes","No"))</f>
        <v/>
      </c>
    </row>
    <row r="250">
      <c r="A250" s="10" t="n"/>
      <c r="B250" s="10" t="n"/>
      <c r="C250" s="6" t="n"/>
      <c r="D250" s="6" t="n"/>
      <c r="E250" s="16" t="n"/>
      <c r="F250" s="16" t="n"/>
      <c r="G250" s="10" t="n"/>
      <c r="H250" s="11">
        <f>IF($E250="","",$E250-N($F250))</f>
        <v/>
      </c>
      <c r="I250" s="17">
        <f>IF($E250="","",Settings!$B$3-$C250)</f>
        <v/>
      </c>
      <c r="J250" s="17">
        <f>IF($E250="","",MAX(0,Settings!$B$3-$D250))</f>
        <v/>
      </c>
      <c r="K250" s="17">
        <f>IF($E250="","",IF($J250=0,"Current",IF($J250&lt;=30,"1 to 30",IF($J250&lt;=60,"31 to 60",IF($J250&lt;=90,"61 to 90","Over 90")))))</f>
        <v/>
      </c>
      <c r="L250" s="11">
        <f>IF($E250="","",IF($K250="Current",$H250,0))</f>
        <v/>
      </c>
      <c r="M250" s="11">
        <f>IF($E250="","",IF($K250="1 to 30",$H250,0))</f>
        <v/>
      </c>
      <c r="N250" s="11">
        <f>IF($E250="","",IF($K250="31 to 60",$H250,0))</f>
        <v/>
      </c>
      <c r="O250" s="11">
        <f>IF($E250="","",IF($K250="61 to 90",$H250,0))</f>
        <v/>
      </c>
      <c r="P250" s="11">
        <f>IF($E250="","",IF($K250="Over 90",$H250,0))</f>
        <v/>
      </c>
      <c r="Q250" s="17">
        <f>IF($E250="","",IF($I250&gt;Settings!$B$4,"Yes","No"))</f>
        <v/>
      </c>
    </row>
    <row r="251">
      <c r="A251" s="10" t="n"/>
      <c r="B251" s="10" t="n"/>
      <c r="C251" s="6" t="n"/>
      <c r="D251" s="6" t="n"/>
      <c r="E251" s="16" t="n"/>
      <c r="F251" s="16" t="n"/>
      <c r="G251" s="10" t="n"/>
      <c r="H251" s="11">
        <f>IF($E251="","",$E251-N($F251))</f>
        <v/>
      </c>
      <c r="I251" s="17">
        <f>IF($E251="","",Settings!$B$3-$C251)</f>
        <v/>
      </c>
      <c r="J251" s="17">
        <f>IF($E251="","",MAX(0,Settings!$B$3-$D251))</f>
        <v/>
      </c>
      <c r="K251" s="17">
        <f>IF($E251="","",IF($J251=0,"Current",IF($J251&lt;=30,"1 to 30",IF($J251&lt;=60,"31 to 60",IF($J251&lt;=90,"61 to 90","Over 90")))))</f>
        <v/>
      </c>
      <c r="L251" s="11">
        <f>IF($E251="","",IF($K251="Current",$H251,0))</f>
        <v/>
      </c>
      <c r="M251" s="11">
        <f>IF($E251="","",IF($K251="1 to 30",$H251,0))</f>
        <v/>
      </c>
      <c r="N251" s="11">
        <f>IF($E251="","",IF($K251="31 to 60",$H251,0))</f>
        <v/>
      </c>
      <c r="O251" s="11">
        <f>IF($E251="","",IF($K251="61 to 90",$H251,0))</f>
        <v/>
      </c>
      <c r="P251" s="11">
        <f>IF($E251="","",IF($K251="Over 90",$H251,0))</f>
        <v/>
      </c>
      <c r="Q251" s="17">
        <f>IF($E251="","",IF($I251&gt;Settings!$B$4,"Yes","No"))</f>
        <v/>
      </c>
    </row>
    <row r="252">
      <c r="A252" s="10" t="n"/>
      <c r="B252" s="10" t="n"/>
      <c r="C252" s="6" t="n"/>
      <c r="D252" s="6" t="n"/>
      <c r="E252" s="16" t="n"/>
      <c r="F252" s="16" t="n"/>
      <c r="G252" s="10" t="n"/>
      <c r="H252" s="11">
        <f>IF($E252="","",$E252-N($F252))</f>
        <v/>
      </c>
      <c r="I252" s="17">
        <f>IF($E252="","",Settings!$B$3-$C252)</f>
        <v/>
      </c>
      <c r="J252" s="17">
        <f>IF($E252="","",MAX(0,Settings!$B$3-$D252))</f>
        <v/>
      </c>
      <c r="K252" s="17">
        <f>IF($E252="","",IF($J252=0,"Current",IF($J252&lt;=30,"1 to 30",IF($J252&lt;=60,"31 to 60",IF($J252&lt;=90,"61 to 90","Over 90")))))</f>
        <v/>
      </c>
      <c r="L252" s="11">
        <f>IF($E252="","",IF($K252="Current",$H252,0))</f>
        <v/>
      </c>
      <c r="M252" s="11">
        <f>IF($E252="","",IF($K252="1 to 30",$H252,0))</f>
        <v/>
      </c>
      <c r="N252" s="11">
        <f>IF($E252="","",IF($K252="31 to 60",$H252,0))</f>
        <v/>
      </c>
      <c r="O252" s="11">
        <f>IF($E252="","",IF($K252="61 to 90",$H252,0))</f>
        <v/>
      </c>
      <c r="P252" s="11">
        <f>IF($E252="","",IF($K252="Over 90",$H252,0))</f>
        <v/>
      </c>
      <c r="Q252" s="17">
        <f>IF($E252="","",IF($I252&gt;Settings!$B$4,"Yes","No"))</f>
        <v/>
      </c>
    </row>
    <row r="253">
      <c r="A253" s="10" t="n"/>
      <c r="B253" s="10" t="n"/>
      <c r="C253" s="6" t="n"/>
      <c r="D253" s="6" t="n"/>
      <c r="E253" s="16" t="n"/>
      <c r="F253" s="16" t="n"/>
      <c r="G253" s="10" t="n"/>
      <c r="H253" s="11">
        <f>IF($E253="","",$E253-N($F253))</f>
        <v/>
      </c>
      <c r="I253" s="17">
        <f>IF($E253="","",Settings!$B$3-$C253)</f>
        <v/>
      </c>
      <c r="J253" s="17">
        <f>IF($E253="","",MAX(0,Settings!$B$3-$D253))</f>
        <v/>
      </c>
      <c r="K253" s="17">
        <f>IF($E253="","",IF($J253=0,"Current",IF($J253&lt;=30,"1 to 30",IF($J253&lt;=60,"31 to 60",IF($J253&lt;=90,"61 to 90","Over 90")))))</f>
        <v/>
      </c>
      <c r="L253" s="11">
        <f>IF($E253="","",IF($K253="Current",$H253,0))</f>
        <v/>
      </c>
      <c r="M253" s="11">
        <f>IF($E253="","",IF($K253="1 to 30",$H253,0))</f>
        <v/>
      </c>
      <c r="N253" s="11">
        <f>IF($E253="","",IF($K253="31 to 60",$H253,0))</f>
        <v/>
      </c>
      <c r="O253" s="11">
        <f>IF($E253="","",IF($K253="61 to 90",$H253,0))</f>
        <v/>
      </c>
      <c r="P253" s="11">
        <f>IF($E253="","",IF($K253="Over 90",$H253,0))</f>
        <v/>
      </c>
      <c r="Q253" s="17">
        <f>IF($E253="","",IF($I253&gt;Settings!$B$4,"Yes","No"))</f>
        <v/>
      </c>
    </row>
    <row r="254">
      <c r="A254" s="10" t="n"/>
      <c r="B254" s="10" t="n"/>
      <c r="C254" s="6" t="n"/>
      <c r="D254" s="6" t="n"/>
      <c r="E254" s="16" t="n"/>
      <c r="F254" s="16" t="n"/>
      <c r="G254" s="10" t="n"/>
      <c r="H254" s="11">
        <f>IF($E254="","",$E254-N($F254))</f>
        <v/>
      </c>
      <c r="I254" s="17">
        <f>IF($E254="","",Settings!$B$3-$C254)</f>
        <v/>
      </c>
      <c r="J254" s="17">
        <f>IF($E254="","",MAX(0,Settings!$B$3-$D254))</f>
        <v/>
      </c>
      <c r="K254" s="17">
        <f>IF($E254="","",IF($J254=0,"Current",IF($J254&lt;=30,"1 to 30",IF($J254&lt;=60,"31 to 60",IF($J254&lt;=90,"61 to 90","Over 90")))))</f>
        <v/>
      </c>
      <c r="L254" s="11">
        <f>IF($E254="","",IF($K254="Current",$H254,0))</f>
        <v/>
      </c>
      <c r="M254" s="11">
        <f>IF($E254="","",IF($K254="1 to 30",$H254,0))</f>
        <v/>
      </c>
      <c r="N254" s="11">
        <f>IF($E254="","",IF($K254="31 to 60",$H254,0))</f>
        <v/>
      </c>
      <c r="O254" s="11">
        <f>IF($E254="","",IF($K254="61 to 90",$H254,0))</f>
        <v/>
      </c>
      <c r="P254" s="11">
        <f>IF($E254="","",IF($K254="Over 90",$H254,0))</f>
        <v/>
      </c>
      <c r="Q254" s="17">
        <f>IF($E254="","",IF($I254&gt;Settings!$B$4,"Yes","No"))</f>
        <v/>
      </c>
    </row>
    <row r="255">
      <c r="A255" s="10" t="n"/>
      <c r="B255" s="10" t="n"/>
      <c r="C255" s="6" t="n"/>
      <c r="D255" s="6" t="n"/>
      <c r="E255" s="16" t="n"/>
      <c r="F255" s="16" t="n"/>
      <c r="G255" s="10" t="n"/>
      <c r="H255" s="11">
        <f>IF($E255="","",$E255-N($F255))</f>
        <v/>
      </c>
      <c r="I255" s="17">
        <f>IF($E255="","",Settings!$B$3-$C255)</f>
        <v/>
      </c>
      <c r="J255" s="17">
        <f>IF($E255="","",MAX(0,Settings!$B$3-$D255))</f>
        <v/>
      </c>
      <c r="K255" s="17">
        <f>IF($E255="","",IF($J255=0,"Current",IF($J255&lt;=30,"1 to 30",IF($J255&lt;=60,"31 to 60",IF($J255&lt;=90,"61 to 90","Over 90")))))</f>
        <v/>
      </c>
      <c r="L255" s="11">
        <f>IF($E255="","",IF($K255="Current",$H255,0))</f>
        <v/>
      </c>
      <c r="M255" s="11">
        <f>IF($E255="","",IF($K255="1 to 30",$H255,0))</f>
        <v/>
      </c>
      <c r="N255" s="11">
        <f>IF($E255="","",IF($K255="31 to 60",$H255,0))</f>
        <v/>
      </c>
      <c r="O255" s="11">
        <f>IF($E255="","",IF($K255="61 to 90",$H255,0))</f>
        <v/>
      </c>
      <c r="P255" s="11">
        <f>IF($E255="","",IF($K255="Over 90",$H255,0))</f>
        <v/>
      </c>
      <c r="Q255" s="17">
        <f>IF($E255="","",IF($I255&gt;Settings!$B$4,"Yes","No"))</f>
        <v/>
      </c>
    </row>
    <row r="256">
      <c r="A256" s="10" t="n"/>
      <c r="B256" s="10" t="n"/>
      <c r="C256" s="6" t="n"/>
      <c r="D256" s="6" t="n"/>
      <c r="E256" s="16" t="n"/>
      <c r="F256" s="16" t="n"/>
      <c r="G256" s="10" t="n"/>
      <c r="H256" s="11">
        <f>IF($E256="","",$E256-N($F256))</f>
        <v/>
      </c>
      <c r="I256" s="17">
        <f>IF($E256="","",Settings!$B$3-$C256)</f>
        <v/>
      </c>
      <c r="J256" s="17">
        <f>IF($E256="","",MAX(0,Settings!$B$3-$D256))</f>
        <v/>
      </c>
      <c r="K256" s="17">
        <f>IF($E256="","",IF($J256=0,"Current",IF($J256&lt;=30,"1 to 30",IF($J256&lt;=60,"31 to 60",IF($J256&lt;=90,"61 to 90","Over 90")))))</f>
        <v/>
      </c>
      <c r="L256" s="11">
        <f>IF($E256="","",IF($K256="Current",$H256,0))</f>
        <v/>
      </c>
      <c r="M256" s="11">
        <f>IF($E256="","",IF($K256="1 to 30",$H256,0))</f>
        <v/>
      </c>
      <c r="N256" s="11">
        <f>IF($E256="","",IF($K256="31 to 60",$H256,0))</f>
        <v/>
      </c>
      <c r="O256" s="11">
        <f>IF($E256="","",IF($K256="61 to 90",$H256,0))</f>
        <v/>
      </c>
      <c r="P256" s="11">
        <f>IF($E256="","",IF($K256="Over 90",$H256,0))</f>
        <v/>
      </c>
      <c r="Q256" s="17">
        <f>IF($E256="","",IF($I256&gt;Settings!$B$4,"Yes","No"))</f>
        <v/>
      </c>
    </row>
    <row r="257">
      <c r="A257" s="10" t="n"/>
      <c r="B257" s="10" t="n"/>
      <c r="C257" s="6" t="n"/>
      <c r="D257" s="6" t="n"/>
      <c r="E257" s="16" t="n"/>
      <c r="F257" s="16" t="n"/>
      <c r="G257" s="10" t="n"/>
      <c r="H257" s="11">
        <f>IF($E257="","",$E257-N($F257))</f>
        <v/>
      </c>
      <c r="I257" s="17">
        <f>IF($E257="","",Settings!$B$3-$C257)</f>
        <v/>
      </c>
      <c r="J257" s="17">
        <f>IF($E257="","",MAX(0,Settings!$B$3-$D257))</f>
        <v/>
      </c>
      <c r="K257" s="17">
        <f>IF($E257="","",IF($J257=0,"Current",IF($J257&lt;=30,"1 to 30",IF($J257&lt;=60,"31 to 60",IF($J257&lt;=90,"61 to 90","Over 90")))))</f>
        <v/>
      </c>
      <c r="L257" s="11">
        <f>IF($E257="","",IF($K257="Current",$H257,0))</f>
        <v/>
      </c>
      <c r="M257" s="11">
        <f>IF($E257="","",IF($K257="1 to 30",$H257,0))</f>
        <v/>
      </c>
      <c r="N257" s="11">
        <f>IF($E257="","",IF($K257="31 to 60",$H257,0))</f>
        <v/>
      </c>
      <c r="O257" s="11">
        <f>IF($E257="","",IF($K257="61 to 90",$H257,0))</f>
        <v/>
      </c>
      <c r="P257" s="11">
        <f>IF($E257="","",IF($K257="Over 90",$H257,0))</f>
        <v/>
      </c>
      <c r="Q257" s="17">
        <f>IF($E257="","",IF($I257&gt;Settings!$B$4,"Yes","No"))</f>
        <v/>
      </c>
    </row>
    <row r="258">
      <c r="A258" s="10" t="n"/>
      <c r="B258" s="10" t="n"/>
      <c r="C258" s="6" t="n"/>
      <c r="D258" s="6" t="n"/>
      <c r="E258" s="16" t="n"/>
      <c r="F258" s="16" t="n"/>
      <c r="G258" s="10" t="n"/>
      <c r="H258" s="11">
        <f>IF($E258="","",$E258-N($F258))</f>
        <v/>
      </c>
      <c r="I258" s="17">
        <f>IF($E258="","",Settings!$B$3-$C258)</f>
        <v/>
      </c>
      <c r="J258" s="17">
        <f>IF($E258="","",MAX(0,Settings!$B$3-$D258))</f>
        <v/>
      </c>
      <c r="K258" s="17">
        <f>IF($E258="","",IF($J258=0,"Current",IF($J258&lt;=30,"1 to 30",IF($J258&lt;=60,"31 to 60",IF($J258&lt;=90,"61 to 90","Over 90")))))</f>
        <v/>
      </c>
      <c r="L258" s="11">
        <f>IF($E258="","",IF($K258="Current",$H258,0))</f>
        <v/>
      </c>
      <c r="M258" s="11">
        <f>IF($E258="","",IF($K258="1 to 30",$H258,0))</f>
        <v/>
      </c>
      <c r="N258" s="11">
        <f>IF($E258="","",IF($K258="31 to 60",$H258,0))</f>
        <v/>
      </c>
      <c r="O258" s="11">
        <f>IF($E258="","",IF($K258="61 to 90",$H258,0))</f>
        <v/>
      </c>
      <c r="P258" s="11">
        <f>IF($E258="","",IF($K258="Over 90",$H258,0))</f>
        <v/>
      </c>
      <c r="Q258" s="17">
        <f>IF($E258="","",IF($I258&gt;Settings!$B$4,"Yes","No"))</f>
        <v/>
      </c>
    </row>
    <row r="259">
      <c r="A259" s="10" t="n"/>
      <c r="B259" s="10" t="n"/>
      <c r="C259" s="6" t="n"/>
      <c r="D259" s="6" t="n"/>
      <c r="E259" s="16" t="n"/>
      <c r="F259" s="16" t="n"/>
      <c r="G259" s="10" t="n"/>
      <c r="H259" s="11">
        <f>IF($E259="","",$E259-N($F259))</f>
        <v/>
      </c>
      <c r="I259" s="17">
        <f>IF($E259="","",Settings!$B$3-$C259)</f>
        <v/>
      </c>
      <c r="J259" s="17">
        <f>IF($E259="","",MAX(0,Settings!$B$3-$D259))</f>
        <v/>
      </c>
      <c r="K259" s="17">
        <f>IF($E259="","",IF($J259=0,"Current",IF($J259&lt;=30,"1 to 30",IF($J259&lt;=60,"31 to 60",IF($J259&lt;=90,"61 to 90","Over 90")))))</f>
        <v/>
      </c>
      <c r="L259" s="11">
        <f>IF($E259="","",IF($K259="Current",$H259,0))</f>
        <v/>
      </c>
      <c r="M259" s="11">
        <f>IF($E259="","",IF($K259="1 to 30",$H259,0))</f>
        <v/>
      </c>
      <c r="N259" s="11">
        <f>IF($E259="","",IF($K259="31 to 60",$H259,0))</f>
        <v/>
      </c>
      <c r="O259" s="11">
        <f>IF($E259="","",IF($K259="61 to 90",$H259,0))</f>
        <v/>
      </c>
      <c r="P259" s="11">
        <f>IF($E259="","",IF($K259="Over 90",$H259,0))</f>
        <v/>
      </c>
      <c r="Q259" s="17">
        <f>IF($E259="","",IF($I259&gt;Settings!$B$4,"Yes","No"))</f>
        <v/>
      </c>
    </row>
    <row r="260">
      <c r="A260" s="10" t="n"/>
      <c r="B260" s="10" t="n"/>
      <c r="C260" s="6" t="n"/>
      <c r="D260" s="6" t="n"/>
      <c r="E260" s="16" t="n"/>
      <c r="F260" s="16" t="n"/>
      <c r="G260" s="10" t="n"/>
      <c r="H260" s="11">
        <f>IF($E260="","",$E260-N($F260))</f>
        <v/>
      </c>
      <c r="I260" s="17">
        <f>IF($E260="","",Settings!$B$3-$C260)</f>
        <v/>
      </c>
      <c r="J260" s="17">
        <f>IF($E260="","",MAX(0,Settings!$B$3-$D260))</f>
        <v/>
      </c>
      <c r="K260" s="17">
        <f>IF($E260="","",IF($J260=0,"Current",IF($J260&lt;=30,"1 to 30",IF($J260&lt;=60,"31 to 60",IF($J260&lt;=90,"61 to 90","Over 90")))))</f>
        <v/>
      </c>
      <c r="L260" s="11">
        <f>IF($E260="","",IF($K260="Current",$H260,0))</f>
        <v/>
      </c>
      <c r="M260" s="11">
        <f>IF($E260="","",IF($K260="1 to 30",$H260,0))</f>
        <v/>
      </c>
      <c r="N260" s="11">
        <f>IF($E260="","",IF($K260="31 to 60",$H260,0))</f>
        <v/>
      </c>
      <c r="O260" s="11">
        <f>IF($E260="","",IF($K260="61 to 90",$H260,0))</f>
        <v/>
      </c>
      <c r="P260" s="11">
        <f>IF($E260="","",IF($K260="Over 90",$H260,0))</f>
        <v/>
      </c>
      <c r="Q260" s="17">
        <f>IF($E260="","",IF($I260&gt;Settings!$B$4,"Yes","No"))</f>
        <v/>
      </c>
    </row>
    <row r="261">
      <c r="A261" s="10" t="n"/>
      <c r="B261" s="10" t="n"/>
      <c r="C261" s="6" t="n"/>
      <c r="D261" s="6" t="n"/>
      <c r="E261" s="16" t="n"/>
      <c r="F261" s="16" t="n"/>
      <c r="G261" s="10" t="n"/>
      <c r="H261" s="11">
        <f>IF($E261="","",$E261-N($F261))</f>
        <v/>
      </c>
      <c r="I261" s="17">
        <f>IF($E261="","",Settings!$B$3-$C261)</f>
        <v/>
      </c>
      <c r="J261" s="17">
        <f>IF($E261="","",MAX(0,Settings!$B$3-$D261))</f>
        <v/>
      </c>
      <c r="K261" s="17">
        <f>IF($E261="","",IF($J261=0,"Current",IF($J261&lt;=30,"1 to 30",IF($J261&lt;=60,"31 to 60",IF($J261&lt;=90,"61 to 90","Over 90")))))</f>
        <v/>
      </c>
      <c r="L261" s="11">
        <f>IF($E261="","",IF($K261="Current",$H261,0))</f>
        <v/>
      </c>
      <c r="M261" s="11">
        <f>IF($E261="","",IF($K261="1 to 30",$H261,0))</f>
        <v/>
      </c>
      <c r="N261" s="11">
        <f>IF($E261="","",IF($K261="31 to 60",$H261,0))</f>
        <v/>
      </c>
      <c r="O261" s="11">
        <f>IF($E261="","",IF($K261="61 to 90",$H261,0))</f>
        <v/>
      </c>
      <c r="P261" s="11">
        <f>IF($E261="","",IF($K261="Over 90",$H261,0))</f>
        <v/>
      </c>
      <c r="Q261" s="17">
        <f>IF($E261="","",IF($I261&gt;Settings!$B$4,"Yes","No"))</f>
        <v/>
      </c>
    </row>
    <row r="262">
      <c r="A262" s="10" t="n"/>
      <c r="B262" s="10" t="n"/>
      <c r="C262" s="6" t="n"/>
      <c r="D262" s="6" t="n"/>
      <c r="E262" s="16" t="n"/>
      <c r="F262" s="16" t="n"/>
      <c r="G262" s="10" t="n"/>
      <c r="H262" s="11">
        <f>IF($E262="","",$E262-N($F262))</f>
        <v/>
      </c>
      <c r="I262" s="17">
        <f>IF($E262="","",Settings!$B$3-$C262)</f>
        <v/>
      </c>
      <c r="J262" s="17">
        <f>IF($E262="","",MAX(0,Settings!$B$3-$D262))</f>
        <v/>
      </c>
      <c r="K262" s="17">
        <f>IF($E262="","",IF($J262=0,"Current",IF($J262&lt;=30,"1 to 30",IF($J262&lt;=60,"31 to 60",IF($J262&lt;=90,"61 to 90","Over 90")))))</f>
        <v/>
      </c>
      <c r="L262" s="11">
        <f>IF($E262="","",IF($K262="Current",$H262,0))</f>
        <v/>
      </c>
      <c r="M262" s="11">
        <f>IF($E262="","",IF($K262="1 to 30",$H262,0))</f>
        <v/>
      </c>
      <c r="N262" s="11">
        <f>IF($E262="","",IF($K262="31 to 60",$H262,0))</f>
        <v/>
      </c>
      <c r="O262" s="11">
        <f>IF($E262="","",IF($K262="61 to 90",$H262,0))</f>
        <v/>
      </c>
      <c r="P262" s="11">
        <f>IF($E262="","",IF($K262="Over 90",$H262,0))</f>
        <v/>
      </c>
      <c r="Q262" s="17">
        <f>IF($E262="","",IF($I262&gt;Settings!$B$4,"Yes","No"))</f>
        <v/>
      </c>
    </row>
    <row r="263">
      <c r="A263" s="10" t="n"/>
      <c r="B263" s="10" t="n"/>
      <c r="C263" s="6" t="n"/>
      <c r="D263" s="6" t="n"/>
      <c r="E263" s="16" t="n"/>
      <c r="F263" s="16" t="n"/>
      <c r="G263" s="10" t="n"/>
      <c r="H263" s="11">
        <f>IF($E263="","",$E263-N($F263))</f>
        <v/>
      </c>
      <c r="I263" s="17">
        <f>IF($E263="","",Settings!$B$3-$C263)</f>
        <v/>
      </c>
      <c r="J263" s="17">
        <f>IF($E263="","",MAX(0,Settings!$B$3-$D263))</f>
        <v/>
      </c>
      <c r="K263" s="17">
        <f>IF($E263="","",IF($J263=0,"Current",IF($J263&lt;=30,"1 to 30",IF($J263&lt;=60,"31 to 60",IF($J263&lt;=90,"61 to 90","Over 90")))))</f>
        <v/>
      </c>
      <c r="L263" s="11">
        <f>IF($E263="","",IF($K263="Current",$H263,0))</f>
        <v/>
      </c>
      <c r="M263" s="11">
        <f>IF($E263="","",IF($K263="1 to 30",$H263,0))</f>
        <v/>
      </c>
      <c r="N263" s="11">
        <f>IF($E263="","",IF($K263="31 to 60",$H263,0))</f>
        <v/>
      </c>
      <c r="O263" s="11">
        <f>IF($E263="","",IF($K263="61 to 90",$H263,0))</f>
        <v/>
      </c>
      <c r="P263" s="11">
        <f>IF($E263="","",IF($K263="Over 90",$H263,0))</f>
        <v/>
      </c>
      <c r="Q263" s="17">
        <f>IF($E263="","",IF($I263&gt;Settings!$B$4,"Yes","No"))</f>
        <v/>
      </c>
    </row>
    <row r="264">
      <c r="A264" s="10" t="n"/>
      <c r="B264" s="10" t="n"/>
      <c r="C264" s="6" t="n"/>
      <c r="D264" s="6" t="n"/>
      <c r="E264" s="16" t="n"/>
      <c r="F264" s="16" t="n"/>
      <c r="G264" s="10" t="n"/>
      <c r="H264" s="11">
        <f>IF($E264="","",$E264-N($F264))</f>
        <v/>
      </c>
      <c r="I264" s="17">
        <f>IF($E264="","",Settings!$B$3-$C264)</f>
        <v/>
      </c>
      <c r="J264" s="17">
        <f>IF($E264="","",MAX(0,Settings!$B$3-$D264))</f>
        <v/>
      </c>
      <c r="K264" s="17">
        <f>IF($E264="","",IF($J264=0,"Current",IF($J264&lt;=30,"1 to 30",IF($J264&lt;=60,"31 to 60",IF($J264&lt;=90,"61 to 90","Over 90")))))</f>
        <v/>
      </c>
      <c r="L264" s="11">
        <f>IF($E264="","",IF($K264="Current",$H264,0))</f>
        <v/>
      </c>
      <c r="M264" s="11">
        <f>IF($E264="","",IF($K264="1 to 30",$H264,0))</f>
        <v/>
      </c>
      <c r="N264" s="11">
        <f>IF($E264="","",IF($K264="31 to 60",$H264,0))</f>
        <v/>
      </c>
      <c r="O264" s="11">
        <f>IF($E264="","",IF($K264="61 to 90",$H264,0))</f>
        <v/>
      </c>
      <c r="P264" s="11">
        <f>IF($E264="","",IF($K264="Over 90",$H264,0))</f>
        <v/>
      </c>
      <c r="Q264" s="17">
        <f>IF($E264="","",IF($I264&gt;Settings!$B$4,"Yes","No"))</f>
        <v/>
      </c>
    </row>
    <row r="265">
      <c r="A265" s="10" t="n"/>
      <c r="B265" s="10" t="n"/>
      <c r="C265" s="6" t="n"/>
      <c r="D265" s="6" t="n"/>
      <c r="E265" s="16" t="n"/>
      <c r="F265" s="16" t="n"/>
      <c r="G265" s="10" t="n"/>
      <c r="H265" s="11">
        <f>IF($E265="","",$E265-N($F265))</f>
        <v/>
      </c>
      <c r="I265" s="17">
        <f>IF($E265="","",Settings!$B$3-$C265)</f>
        <v/>
      </c>
      <c r="J265" s="17">
        <f>IF($E265="","",MAX(0,Settings!$B$3-$D265))</f>
        <v/>
      </c>
      <c r="K265" s="17">
        <f>IF($E265="","",IF($J265=0,"Current",IF($J265&lt;=30,"1 to 30",IF($J265&lt;=60,"31 to 60",IF($J265&lt;=90,"61 to 90","Over 90")))))</f>
        <v/>
      </c>
      <c r="L265" s="11">
        <f>IF($E265="","",IF($K265="Current",$H265,0))</f>
        <v/>
      </c>
      <c r="M265" s="11">
        <f>IF($E265="","",IF($K265="1 to 30",$H265,0))</f>
        <v/>
      </c>
      <c r="N265" s="11">
        <f>IF($E265="","",IF($K265="31 to 60",$H265,0))</f>
        <v/>
      </c>
      <c r="O265" s="11">
        <f>IF($E265="","",IF($K265="61 to 90",$H265,0))</f>
        <v/>
      </c>
      <c r="P265" s="11">
        <f>IF($E265="","",IF($K265="Over 90",$H265,0))</f>
        <v/>
      </c>
      <c r="Q265" s="17">
        <f>IF($E265="","",IF($I265&gt;Settings!$B$4,"Yes","No"))</f>
        <v/>
      </c>
    </row>
    <row r="266">
      <c r="A266" s="10" t="n"/>
      <c r="B266" s="10" t="n"/>
      <c r="C266" s="6" t="n"/>
      <c r="D266" s="6" t="n"/>
      <c r="E266" s="16" t="n"/>
      <c r="F266" s="16" t="n"/>
      <c r="G266" s="10" t="n"/>
      <c r="H266" s="11">
        <f>IF($E266="","",$E266-N($F266))</f>
        <v/>
      </c>
      <c r="I266" s="17">
        <f>IF($E266="","",Settings!$B$3-$C266)</f>
        <v/>
      </c>
      <c r="J266" s="17">
        <f>IF($E266="","",MAX(0,Settings!$B$3-$D266))</f>
        <v/>
      </c>
      <c r="K266" s="17">
        <f>IF($E266="","",IF($J266=0,"Current",IF($J266&lt;=30,"1 to 30",IF($J266&lt;=60,"31 to 60",IF($J266&lt;=90,"61 to 90","Over 90")))))</f>
        <v/>
      </c>
      <c r="L266" s="11">
        <f>IF($E266="","",IF($K266="Current",$H266,0))</f>
        <v/>
      </c>
      <c r="M266" s="11">
        <f>IF($E266="","",IF($K266="1 to 30",$H266,0))</f>
        <v/>
      </c>
      <c r="N266" s="11">
        <f>IF($E266="","",IF($K266="31 to 60",$H266,0))</f>
        <v/>
      </c>
      <c r="O266" s="11">
        <f>IF($E266="","",IF($K266="61 to 90",$H266,0))</f>
        <v/>
      </c>
      <c r="P266" s="11">
        <f>IF($E266="","",IF($K266="Over 90",$H266,0))</f>
        <v/>
      </c>
      <c r="Q266" s="17">
        <f>IF($E266="","",IF($I266&gt;Settings!$B$4,"Yes","No"))</f>
        <v/>
      </c>
    </row>
    <row r="267">
      <c r="A267" s="10" t="n"/>
      <c r="B267" s="10" t="n"/>
      <c r="C267" s="6" t="n"/>
      <c r="D267" s="6" t="n"/>
      <c r="E267" s="16" t="n"/>
      <c r="F267" s="16" t="n"/>
      <c r="G267" s="10" t="n"/>
      <c r="H267" s="11">
        <f>IF($E267="","",$E267-N($F267))</f>
        <v/>
      </c>
      <c r="I267" s="17">
        <f>IF($E267="","",Settings!$B$3-$C267)</f>
        <v/>
      </c>
      <c r="J267" s="17">
        <f>IF($E267="","",MAX(0,Settings!$B$3-$D267))</f>
        <v/>
      </c>
      <c r="K267" s="17">
        <f>IF($E267="","",IF($J267=0,"Current",IF($J267&lt;=30,"1 to 30",IF($J267&lt;=60,"31 to 60",IF($J267&lt;=90,"61 to 90","Over 90")))))</f>
        <v/>
      </c>
      <c r="L267" s="11">
        <f>IF($E267="","",IF($K267="Current",$H267,0))</f>
        <v/>
      </c>
      <c r="M267" s="11">
        <f>IF($E267="","",IF($K267="1 to 30",$H267,0))</f>
        <v/>
      </c>
      <c r="N267" s="11">
        <f>IF($E267="","",IF($K267="31 to 60",$H267,0))</f>
        <v/>
      </c>
      <c r="O267" s="11">
        <f>IF($E267="","",IF($K267="61 to 90",$H267,0))</f>
        <v/>
      </c>
      <c r="P267" s="11">
        <f>IF($E267="","",IF($K267="Over 90",$H267,0))</f>
        <v/>
      </c>
      <c r="Q267" s="17">
        <f>IF($E267="","",IF($I267&gt;Settings!$B$4,"Yes","No"))</f>
        <v/>
      </c>
    </row>
    <row r="268">
      <c r="A268" s="10" t="n"/>
      <c r="B268" s="10" t="n"/>
      <c r="C268" s="6" t="n"/>
      <c r="D268" s="6" t="n"/>
      <c r="E268" s="16" t="n"/>
      <c r="F268" s="16" t="n"/>
      <c r="G268" s="10" t="n"/>
      <c r="H268" s="11">
        <f>IF($E268="","",$E268-N($F268))</f>
        <v/>
      </c>
      <c r="I268" s="17">
        <f>IF($E268="","",Settings!$B$3-$C268)</f>
        <v/>
      </c>
      <c r="J268" s="17">
        <f>IF($E268="","",MAX(0,Settings!$B$3-$D268))</f>
        <v/>
      </c>
      <c r="K268" s="17">
        <f>IF($E268="","",IF($J268=0,"Current",IF($J268&lt;=30,"1 to 30",IF($J268&lt;=60,"31 to 60",IF($J268&lt;=90,"61 to 90","Over 90")))))</f>
        <v/>
      </c>
      <c r="L268" s="11">
        <f>IF($E268="","",IF($K268="Current",$H268,0))</f>
        <v/>
      </c>
      <c r="M268" s="11">
        <f>IF($E268="","",IF($K268="1 to 30",$H268,0))</f>
        <v/>
      </c>
      <c r="N268" s="11">
        <f>IF($E268="","",IF($K268="31 to 60",$H268,0))</f>
        <v/>
      </c>
      <c r="O268" s="11">
        <f>IF($E268="","",IF($K268="61 to 90",$H268,0))</f>
        <v/>
      </c>
      <c r="P268" s="11">
        <f>IF($E268="","",IF($K268="Over 90",$H268,0))</f>
        <v/>
      </c>
      <c r="Q268" s="17">
        <f>IF($E268="","",IF($I268&gt;Settings!$B$4,"Yes","No"))</f>
        <v/>
      </c>
    </row>
    <row r="269">
      <c r="A269" s="10" t="n"/>
      <c r="B269" s="10" t="n"/>
      <c r="C269" s="6" t="n"/>
      <c r="D269" s="6" t="n"/>
      <c r="E269" s="16" t="n"/>
      <c r="F269" s="16" t="n"/>
      <c r="G269" s="10" t="n"/>
      <c r="H269" s="11">
        <f>IF($E269="","",$E269-N($F269))</f>
        <v/>
      </c>
      <c r="I269" s="17">
        <f>IF($E269="","",Settings!$B$3-$C269)</f>
        <v/>
      </c>
      <c r="J269" s="17">
        <f>IF($E269="","",MAX(0,Settings!$B$3-$D269))</f>
        <v/>
      </c>
      <c r="K269" s="17">
        <f>IF($E269="","",IF($J269=0,"Current",IF($J269&lt;=30,"1 to 30",IF($J269&lt;=60,"31 to 60",IF($J269&lt;=90,"61 to 90","Over 90")))))</f>
        <v/>
      </c>
      <c r="L269" s="11">
        <f>IF($E269="","",IF($K269="Current",$H269,0))</f>
        <v/>
      </c>
      <c r="M269" s="11">
        <f>IF($E269="","",IF($K269="1 to 30",$H269,0))</f>
        <v/>
      </c>
      <c r="N269" s="11">
        <f>IF($E269="","",IF($K269="31 to 60",$H269,0))</f>
        <v/>
      </c>
      <c r="O269" s="11">
        <f>IF($E269="","",IF($K269="61 to 90",$H269,0))</f>
        <v/>
      </c>
      <c r="P269" s="11">
        <f>IF($E269="","",IF($K269="Over 90",$H269,0))</f>
        <v/>
      </c>
      <c r="Q269" s="17">
        <f>IF($E269="","",IF($I269&gt;Settings!$B$4,"Yes","No"))</f>
        <v/>
      </c>
    </row>
    <row r="270">
      <c r="A270" s="10" t="n"/>
      <c r="B270" s="10" t="n"/>
      <c r="C270" s="6" t="n"/>
      <c r="D270" s="6" t="n"/>
      <c r="E270" s="16" t="n"/>
      <c r="F270" s="16" t="n"/>
      <c r="G270" s="10" t="n"/>
      <c r="H270" s="11">
        <f>IF($E270="","",$E270-N($F270))</f>
        <v/>
      </c>
      <c r="I270" s="17">
        <f>IF($E270="","",Settings!$B$3-$C270)</f>
        <v/>
      </c>
      <c r="J270" s="17">
        <f>IF($E270="","",MAX(0,Settings!$B$3-$D270))</f>
        <v/>
      </c>
      <c r="K270" s="17">
        <f>IF($E270="","",IF($J270=0,"Current",IF($J270&lt;=30,"1 to 30",IF($J270&lt;=60,"31 to 60",IF($J270&lt;=90,"61 to 90","Over 90")))))</f>
        <v/>
      </c>
      <c r="L270" s="11">
        <f>IF($E270="","",IF($K270="Current",$H270,0))</f>
        <v/>
      </c>
      <c r="M270" s="11">
        <f>IF($E270="","",IF($K270="1 to 30",$H270,0))</f>
        <v/>
      </c>
      <c r="N270" s="11">
        <f>IF($E270="","",IF($K270="31 to 60",$H270,0))</f>
        <v/>
      </c>
      <c r="O270" s="11">
        <f>IF($E270="","",IF($K270="61 to 90",$H270,0))</f>
        <v/>
      </c>
      <c r="P270" s="11">
        <f>IF($E270="","",IF($K270="Over 90",$H270,0))</f>
        <v/>
      </c>
      <c r="Q270" s="17">
        <f>IF($E270="","",IF($I270&gt;Settings!$B$4,"Yes","No"))</f>
        <v/>
      </c>
    </row>
    <row r="271">
      <c r="A271" s="10" t="n"/>
      <c r="B271" s="10" t="n"/>
      <c r="C271" s="6" t="n"/>
      <c r="D271" s="6" t="n"/>
      <c r="E271" s="16" t="n"/>
      <c r="F271" s="16" t="n"/>
      <c r="G271" s="10" t="n"/>
      <c r="H271" s="11">
        <f>IF($E271="","",$E271-N($F271))</f>
        <v/>
      </c>
      <c r="I271" s="17">
        <f>IF($E271="","",Settings!$B$3-$C271)</f>
        <v/>
      </c>
      <c r="J271" s="17">
        <f>IF($E271="","",MAX(0,Settings!$B$3-$D271))</f>
        <v/>
      </c>
      <c r="K271" s="17">
        <f>IF($E271="","",IF($J271=0,"Current",IF($J271&lt;=30,"1 to 30",IF($J271&lt;=60,"31 to 60",IF($J271&lt;=90,"61 to 90","Over 90")))))</f>
        <v/>
      </c>
      <c r="L271" s="11">
        <f>IF($E271="","",IF($K271="Current",$H271,0))</f>
        <v/>
      </c>
      <c r="M271" s="11">
        <f>IF($E271="","",IF($K271="1 to 30",$H271,0))</f>
        <v/>
      </c>
      <c r="N271" s="11">
        <f>IF($E271="","",IF($K271="31 to 60",$H271,0))</f>
        <v/>
      </c>
      <c r="O271" s="11">
        <f>IF($E271="","",IF($K271="61 to 90",$H271,0))</f>
        <v/>
      </c>
      <c r="P271" s="11">
        <f>IF($E271="","",IF($K271="Over 90",$H271,0))</f>
        <v/>
      </c>
      <c r="Q271" s="17">
        <f>IF($E271="","",IF($I271&gt;Settings!$B$4,"Yes","No"))</f>
        <v/>
      </c>
    </row>
    <row r="272">
      <c r="A272" s="10" t="n"/>
      <c r="B272" s="10" t="n"/>
      <c r="C272" s="6" t="n"/>
      <c r="D272" s="6" t="n"/>
      <c r="E272" s="16" t="n"/>
      <c r="F272" s="16" t="n"/>
      <c r="G272" s="10" t="n"/>
      <c r="H272" s="11">
        <f>IF($E272="","",$E272-N($F272))</f>
        <v/>
      </c>
      <c r="I272" s="17">
        <f>IF($E272="","",Settings!$B$3-$C272)</f>
        <v/>
      </c>
      <c r="J272" s="17">
        <f>IF($E272="","",MAX(0,Settings!$B$3-$D272))</f>
        <v/>
      </c>
      <c r="K272" s="17">
        <f>IF($E272="","",IF($J272=0,"Current",IF($J272&lt;=30,"1 to 30",IF($J272&lt;=60,"31 to 60",IF($J272&lt;=90,"61 to 90","Over 90")))))</f>
        <v/>
      </c>
      <c r="L272" s="11">
        <f>IF($E272="","",IF($K272="Current",$H272,0))</f>
        <v/>
      </c>
      <c r="M272" s="11">
        <f>IF($E272="","",IF($K272="1 to 30",$H272,0))</f>
        <v/>
      </c>
      <c r="N272" s="11">
        <f>IF($E272="","",IF($K272="31 to 60",$H272,0))</f>
        <v/>
      </c>
      <c r="O272" s="11">
        <f>IF($E272="","",IF($K272="61 to 90",$H272,0))</f>
        <v/>
      </c>
      <c r="P272" s="11">
        <f>IF($E272="","",IF($K272="Over 90",$H272,0))</f>
        <v/>
      </c>
      <c r="Q272" s="17">
        <f>IF($E272="","",IF($I272&gt;Settings!$B$4,"Yes","No"))</f>
        <v/>
      </c>
    </row>
    <row r="273">
      <c r="A273" s="10" t="n"/>
      <c r="B273" s="10" t="n"/>
      <c r="C273" s="6" t="n"/>
      <c r="D273" s="6" t="n"/>
      <c r="E273" s="16" t="n"/>
      <c r="F273" s="16" t="n"/>
      <c r="G273" s="10" t="n"/>
      <c r="H273" s="11">
        <f>IF($E273="","",$E273-N($F273))</f>
        <v/>
      </c>
      <c r="I273" s="17">
        <f>IF($E273="","",Settings!$B$3-$C273)</f>
        <v/>
      </c>
      <c r="J273" s="17">
        <f>IF($E273="","",MAX(0,Settings!$B$3-$D273))</f>
        <v/>
      </c>
      <c r="K273" s="17">
        <f>IF($E273="","",IF($J273=0,"Current",IF($J273&lt;=30,"1 to 30",IF($J273&lt;=60,"31 to 60",IF($J273&lt;=90,"61 to 90","Over 90")))))</f>
        <v/>
      </c>
      <c r="L273" s="11">
        <f>IF($E273="","",IF($K273="Current",$H273,0))</f>
        <v/>
      </c>
      <c r="M273" s="11">
        <f>IF($E273="","",IF($K273="1 to 30",$H273,0))</f>
        <v/>
      </c>
      <c r="N273" s="11">
        <f>IF($E273="","",IF($K273="31 to 60",$H273,0))</f>
        <v/>
      </c>
      <c r="O273" s="11">
        <f>IF($E273="","",IF($K273="61 to 90",$H273,0))</f>
        <v/>
      </c>
      <c r="P273" s="11">
        <f>IF($E273="","",IF($K273="Over 90",$H273,0))</f>
        <v/>
      </c>
      <c r="Q273" s="17">
        <f>IF($E273="","",IF($I273&gt;Settings!$B$4,"Yes","No"))</f>
        <v/>
      </c>
    </row>
    <row r="274">
      <c r="A274" s="10" t="n"/>
      <c r="B274" s="10" t="n"/>
      <c r="C274" s="6" t="n"/>
      <c r="D274" s="6" t="n"/>
      <c r="E274" s="16" t="n"/>
      <c r="F274" s="16" t="n"/>
      <c r="G274" s="10" t="n"/>
      <c r="H274" s="11">
        <f>IF($E274="","",$E274-N($F274))</f>
        <v/>
      </c>
      <c r="I274" s="17">
        <f>IF($E274="","",Settings!$B$3-$C274)</f>
        <v/>
      </c>
      <c r="J274" s="17">
        <f>IF($E274="","",MAX(0,Settings!$B$3-$D274))</f>
        <v/>
      </c>
      <c r="K274" s="17">
        <f>IF($E274="","",IF($J274=0,"Current",IF($J274&lt;=30,"1 to 30",IF($J274&lt;=60,"31 to 60",IF($J274&lt;=90,"61 to 90","Over 90")))))</f>
        <v/>
      </c>
      <c r="L274" s="11">
        <f>IF($E274="","",IF($K274="Current",$H274,0))</f>
        <v/>
      </c>
      <c r="M274" s="11">
        <f>IF($E274="","",IF($K274="1 to 30",$H274,0))</f>
        <v/>
      </c>
      <c r="N274" s="11">
        <f>IF($E274="","",IF($K274="31 to 60",$H274,0))</f>
        <v/>
      </c>
      <c r="O274" s="11">
        <f>IF($E274="","",IF($K274="61 to 90",$H274,0))</f>
        <v/>
      </c>
      <c r="P274" s="11">
        <f>IF($E274="","",IF($K274="Over 90",$H274,0))</f>
        <v/>
      </c>
      <c r="Q274" s="17">
        <f>IF($E274="","",IF($I274&gt;Settings!$B$4,"Yes","No"))</f>
        <v/>
      </c>
    </row>
    <row r="275">
      <c r="A275" s="10" t="n"/>
      <c r="B275" s="10" t="n"/>
      <c r="C275" s="6" t="n"/>
      <c r="D275" s="6" t="n"/>
      <c r="E275" s="16" t="n"/>
      <c r="F275" s="16" t="n"/>
      <c r="G275" s="10" t="n"/>
      <c r="H275" s="11">
        <f>IF($E275="","",$E275-N($F275))</f>
        <v/>
      </c>
      <c r="I275" s="17">
        <f>IF($E275="","",Settings!$B$3-$C275)</f>
        <v/>
      </c>
      <c r="J275" s="17">
        <f>IF($E275="","",MAX(0,Settings!$B$3-$D275))</f>
        <v/>
      </c>
      <c r="K275" s="17">
        <f>IF($E275="","",IF($J275=0,"Current",IF($J275&lt;=30,"1 to 30",IF($J275&lt;=60,"31 to 60",IF($J275&lt;=90,"61 to 90","Over 90")))))</f>
        <v/>
      </c>
      <c r="L275" s="11">
        <f>IF($E275="","",IF($K275="Current",$H275,0))</f>
        <v/>
      </c>
      <c r="M275" s="11">
        <f>IF($E275="","",IF($K275="1 to 30",$H275,0))</f>
        <v/>
      </c>
      <c r="N275" s="11">
        <f>IF($E275="","",IF($K275="31 to 60",$H275,0))</f>
        <v/>
      </c>
      <c r="O275" s="11">
        <f>IF($E275="","",IF($K275="61 to 90",$H275,0))</f>
        <v/>
      </c>
      <c r="P275" s="11">
        <f>IF($E275="","",IF($K275="Over 90",$H275,0))</f>
        <v/>
      </c>
      <c r="Q275" s="17">
        <f>IF($E275="","",IF($I275&gt;Settings!$B$4,"Yes","No"))</f>
        <v/>
      </c>
    </row>
    <row r="276">
      <c r="A276" s="10" t="n"/>
      <c r="B276" s="10" t="n"/>
      <c r="C276" s="6" t="n"/>
      <c r="D276" s="6" t="n"/>
      <c r="E276" s="16" t="n"/>
      <c r="F276" s="16" t="n"/>
      <c r="G276" s="10" t="n"/>
      <c r="H276" s="11">
        <f>IF($E276="","",$E276-N($F276))</f>
        <v/>
      </c>
      <c r="I276" s="17">
        <f>IF($E276="","",Settings!$B$3-$C276)</f>
        <v/>
      </c>
      <c r="J276" s="17">
        <f>IF($E276="","",MAX(0,Settings!$B$3-$D276))</f>
        <v/>
      </c>
      <c r="K276" s="17">
        <f>IF($E276="","",IF($J276=0,"Current",IF($J276&lt;=30,"1 to 30",IF($J276&lt;=60,"31 to 60",IF($J276&lt;=90,"61 to 90","Over 90")))))</f>
        <v/>
      </c>
      <c r="L276" s="11">
        <f>IF($E276="","",IF($K276="Current",$H276,0))</f>
        <v/>
      </c>
      <c r="M276" s="11">
        <f>IF($E276="","",IF($K276="1 to 30",$H276,0))</f>
        <v/>
      </c>
      <c r="N276" s="11">
        <f>IF($E276="","",IF($K276="31 to 60",$H276,0))</f>
        <v/>
      </c>
      <c r="O276" s="11">
        <f>IF($E276="","",IF($K276="61 to 90",$H276,0))</f>
        <v/>
      </c>
      <c r="P276" s="11">
        <f>IF($E276="","",IF($K276="Over 90",$H276,0))</f>
        <v/>
      </c>
      <c r="Q276" s="17">
        <f>IF($E276="","",IF($I276&gt;Settings!$B$4,"Yes","No"))</f>
        <v/>
      </c>
    </row>
    <row r="277">
      <c r="A277" s="10" t="n"/>
      <c r="B277" s="10" t="n"/>
      <c r="C277" s="6" t="n"/>
      <c r="D277" s="6" t="n"/>
      <c r="E277" s="16" t="n"/>
      <c r="F277" s="16" t="n"/>
      <c r="G277" s="10" t="n"/>
      <c r="H277" s="11">
        <f>IF($E277="","",$E277-N($F277))</f>
        <v/>
      </c>
      <c r="I277" s="17">
        <f>IF($E277="","",Settings!$B$3-$C277)</f>
        <v/>
      </c>
      <c r="J277" s="17">
        <f>IF($E277="","",MAX(0,Settings!$B$3-$D277))</f>
        <v/>
      </c>
      <c r="K277" s="17">
        <f>IF($E277="","",IF($J277=0,"Current",IF($J277&lt;=30,"1 to 30",IF($J277&lt;=60,"31 to 60",IF($J277&lt;=90,"61 to 90","Over 90")))))</f>
        <v/>
      </c>
      <c r="L277" s="11">
        <f>IF($E277="","",IF($K277="Current",$H277,0))</f>
        <v/>
      </c>
      <c r="M277" s="11">
        <f>IF($E277="","",IF($K277="1 to 30",$H277,0))</f>
        <v/>
      </c>
      <c r="N277" s="11">
        <f>IF($E277="","",IF($K277="31 to 60",$H277,0))</f>
        <v/>
      </c>
      <c r="O277" s="11">
        <f>IF($E277="","",IF($K277="61 to 90",$H277,0))</f>
        <v/>
      </c>
      <c r="P277" s="11">
        <f>IF($E277="","",IF($K277="Over 90",$H277,0))</f>
        <v/>
      </c>
      <c r="Q277" s="17">
        <f>IF($E277="","",IF($I277&gt;Settings!$B$4,"Yes","No"))</f>
        <v/>
      </c>
    </row>
    <row r="278">
      <c r="A278" s="10" t="n"/>
      <c r="B278" s="10" t="n"/>
      <c r="C278" s="6" t="n"/>
      <c r="D278" s="6" t="n"/>
      <c r="E278" s="16" t="n"/>
      <c r="F278" s="16" t="n"/>
      <c r="G278" s="10" t="n"/>
      <c r="H278" s="11">
        <f>IF($E278="","",$E278-N($F278))</f>
        <v/>
      </c>
      <c r="I278" s="17">
        <f>IF($E278="","",Settings!$B$3-$C278)</f>
        <v/>
      </c>
      <c r="J278" s="17">
        <f>IF($E278="","",MAX(0,Settings!$B$3-$D278))</f>
        <v/>
      </c>
      <c r="K278" s="17">
        <f>IF($E278="","",IF($J278=0,"Current",IF($J278&lt;=30,"1 to 30",IF($J278&lt;=60,"31 to 60",IF($J278&lt;=90,"61 to 90","Over 90")))))</f>
        <v/>
      </c>
      <c r="L278" s="11">
        <f>IF($E278="","",IF($K278="Current",$H278,0))</f>
        <v/>
      </c>
      <c r="M278" s="11">
        <f>IF($E278="","",IF($K278="1 to 30",$H278,0))</f>
        <v/>
      </c>
      <c r="N278" s="11">
        <f>IF($E278="","",IF($K278="31 to 60",$H278,0))</f>
        <v/>
      </c>
      <c r="O278" s="11">
        <f>IF($E278="","",IF($K278="61 to 90",$H278,0))</f>
        <v/>
      </c>
      <c r="P278" s="11">
        <f>IF($E278="","",IF($K278="Over 90",$H278,0))</f>
        <v/>
      </c>
      <c r="Q278" s="17">
        <f>IF($E278="","",IF($I278&gt;Settings!$B$4,"Yes","No"))</f>
        <v/>
      </c>
    </row>
    <row r="279">
      <c r="A279" s="10" t="n"/>
      <c r="B279" s="10" t="n"/>
      <c r="C279" s="6" t="n"/>
      <c r="D279" s="6" t="n"/>
      <c r="E279" s="16" t="n"/>
      <c r="F279" s="16" t="n"/>
      <c r="G279" s="10" t="n"/>
      <c r="H279" s="11">
        <f>IF($E279="","",$E279-N($F279))</f>
        <v/>
      </c>
      <c r="I279" s="17">
        <f>IF($E279="","",Settings!$B$3-$C279)</f>
        <v/>
      </c>
      <c r="J279" s="17">
        <f>IF($E279="","",MAX(0,Settings!$B$3-$D279))</f>
        <v/>
      </c>
      <c r="K279" s="17">
        <f>IF($E279="","",IF($J279=0,"Current",IF($J279&lt;=30,"1 to 30",IF($J279&lt;=60,"31 to 60",IF($J279&lt;=90,"61 to 90","Over 90")))))</f>
        <v/>
      </c>
      <c r="L279" s="11">
        <f>IF($E279="","",IF($K279="Current",$H279,0))</f>
        <v/>
      </c>
      <c r="M279" s="11">
        <f>IF($E279="","",IF($K279="1 to 30",$H279,0))</f>
        <v/>
      </c>
      <c r="N279" s="11">
        <f>IF($E279="","",IF($K279="31 to 60",$H279,0))</f>
        <v/>
      </c>
      <c r="O279" s="11">
        <f>IF($E279="","",IF($K279="61 to 90",$H279,0))</f>
        <v/>
      </c>
      <c r="P279" s="11">
        <f>IF($E279="","",IF($K279="Over 90",$H279,0))</f>
        <v/>
      </c>
      <c r="Q279" s="17">
        <f>IF($E279="","",IF($I279&gt;Settings!$B$4,"Yes","No"))</f>
        <v/>
      </c>
    </row>
    <row r="280">
      <c r="A280" s="10" t="n"/>
      <c r="B280" s="10" t="n"/>
      <c r="C280" s="6" t="n"/>
      <c r="D280" s="6" t="n"/>
      <c r="E280" s="16" t="n"/>
      <c r="F280" s="16" t="n"/>
      <c r="G280" s="10" t="n"/>
      <c r="H280" s="11">
        <f>IF($E280="","",$E280-N($F280))</f>
        <v/>
      </c>
      <c r="I280" s="17">
        <f>IF($E280="","",Settings!$B$3-$C280)</f>
        <v/>
      </c>
      <c r="J280" s="17">
        <f>IF($E280="","",MAX(0,Settings!$B$3-$D280))</f>
        <v/>
      </c>
      <c r="K280" s="17">
        <f>IF($E280="","",IF($J280=0,"Current",IF($J280&lt;=30,"1 to 30",IF($J280&lt;=60,"31 to 60",IF($J280&lt;=90,"61 to 90","Over 90")))))</f>
        <v/>
      </c>
      <c r="L280" s="11">
        <f>IF($E280="","",IF($K280="Current",$H280,0))</f>
        <v/>
      </c>
      <c r="M280" s="11">
        <f>IF($E280="","",IF($K280="1 to 30",$H280,0))</f>
        <v/>
      </c>
      <c r="N280" s="11">
        <f>IF($E280="","",IF($K280="31 to 60",$H280,0))</f>
        <v/>
      </c>
      <c r="O280" s="11">
        <f>IF($E280="","",IF($K280="61 to 90",$H280,0))</f>
        <v/>
      </c>
      <c r="P280" s="11">
        <f>IF($E280="","",IF($K280="Over 90",$H280,0))</f>
        <v/>
      </c>
      <c r="Q280" s="17">
        <f>IF($E280="","",IF($I280&gt;Settings!$B$4,"Yes","No"))</f>
        <v/>
      </c>
    </row>
    <row r="281">
      <c r="A281" s="10" t="n"/>
      <c r="B281" s="10" t="n"/>
      <c r="C281" s="6" t="n"/>
      <c r="D281" s="6" t="n"/>
      <c r="E281" s="16" t="n"/>
      <c r="F281" s="16" t="n"/>
      <c r="G281" s="10" t="n"/>
      <c r="H281" s="11">
        <f>IF($E281="","",$E281-N($F281))</f>
        <v/>
      </c>
      <c r="I281" s="17">
        <f>IF($E281="","",Settings!$B$3-$C281)</f>
        <v/>
      </c>
      <c r="J281" s="17">
        <f>IF($E281="","",MAX(0,Settings!$B$3-$D281))</f>
        <v/>
      </c>
      <c r="K281" s="17">
        <f>IF($E281="","",IF($J281=0,"Current",IF($J281&lt;=30,"1 to 30",IF($J281&lt;=60,"31 to 60",IF($J281&lt;=90,"61 to 90","Over 90")))))</f>
        <v/>
      </c>
      <c r="L281" s="11">
        <f>IF($E281="","",IF($K281="Current",$H281,0))</f>
        <v/>
      </c>
      <c r="M281" s="11">
        <f>IF($E281="","",IF($K281="1 to 30",$H281,0))</f>
        <v/>
      </c>
      <c r="N281" s="11">
        <f>IF($E281="","",IF($K281="31 to 60",$H281,0))</f>
        <v/>
      </c>
      <c r="O281" s="11">
        <f>IF($E281="","",IF($K281="61 to 90",$H281,0))</f>
        <v/>
      </c>
      <c r="P281" s="11">
        <f>IF($E281="","",IF($K281="Over 90",$H281,0))</f>
        <v/>
      </c>
      <c r="Q281" s="17">
        <f>IF($E281="","",IF($I281&gt;Settings!$B$4,"Yes","No"))</f>
        <v/>
      </c>
    </row>
    <row r="282">
      <c r="A282" s="10" t="n"/>
      <c r="B282" s="10" t="n"/>
      <c r="C282" s="6" t="n"/>
      <c r="D282" s="6" t="n"/>
      <c r="E282" s="16" t="n"/>
      <c r="F282" s="16" t="n"/>
      <c r="G282" s="10" t="n"/>
      <c r="H282" s="11">
        <f>IF($E282="","",$E282-N($F282))</f>
        <v/>
      </c>
      <c r="I282" s="17">
        <f>IF($E282="","",Settings!$B$3-$C282)</f>
        <v/>
      </c>
      <c r="J282" s="17">
        <f>IF($E282="","",MAX(0,Settings!$B$3-$D282))</f>
        <v/>
      </c>
      <c r="K282" s="17">
        <f>IF($E282="","",IF($J282=0,"Current",IF($J282&lt;=30,"1 to 30",IF($J282&lt;=60,"31 to 60",IF($J282&lt;=90,"61 to 90","Over 90")))))</f>
        <v/>
      </c>
      <c r="L282" s="11">
        <f>IF($E282="","",IF($K282="Current",$H282,0))</f>
        <v/>
      </c>
      <c r="M282" s="11">
        <f>IF($E282="","",IF($K282="1 to 30",$H282,0))</f>
        <v/>
      </c>
      <c r="N282" s="11">
        <f>IF($E282="","",IF($K282="31 to 60",$H282,0))</f>
        <v/>
      </c>
      <c r="O282" s="11">
        <f>IF($E282="","",IF($K282="61 to 90",$H282,0))</f>
        <v/>
      </c>
      <c r="P282" s="11">
        <f>IF($E282="","",IF($K282="Over 90",$H282,0))</f>
        <v/>
      </c>
      <c r="Q282" s="17">
        <f>IF($E282="","",IF($I282&gt;Settings!$B$4,"Yes","No"))</f>
        <v/>
      </c>
    </row>
    <row r="283">
      <c r="A283" s="10" t="n"/>
      <c r="B283" s="10" t="n"/>
      <c r="C283" s="6" t="n"/>
      <c r="D283" s="6" t="n"/>
      <c r="E283" s="16" t="n"/>
      <c r="F283" s="16" t="n"/>
      <c r="G283" s="10" t="n"/>
      <c r="H283" s="11">
        <f>IF($E283="","",$E283-N($F283))</f>
        <v/>
      </c>
      <c r="I283" s="17">
        <f>IF($E283="","",Settings!$B$3-$C283)</f>
        <v/>
      </c>
      <c r="J283" s="17">
        <f>IF($E283="","",MAX(0,Settings!$B$3-$D283))</f>
        <v/>
      </c>
      <c r="K283" s="17">
        <f>IF($E283="","",IF($J283=0,"Current",IF($J283&lt;=30,"1 to 30",IF($J283&lt;=60,"31 to 60",IF($J283&lt;=90,"61 to 90","Over 90")))))</f>
        <v/>
      </c>
      <c r="L283" s="11">
        <f>IF($E283="","",IF($K283="Current",$H283,0))</f>
        <v/>
      </c>
      <c r="M283" s="11">
        <f>IF($E283="","",IF($K283="1 to 30",$H283,0))</f>
        <v/>
      </c>
      <c r="N283" s="11">
        <f>IF($E283="","",IF($K283="31 to 60",$H283,0))</f>
        <v/>
      </c>
      <c r="O283" s="11">
        <f>IF($E283="","",IF($K283="61 to 90",$H283,0))</f>
        <v/>
      </c>
      <c r="P283" s="11">
        <f>IF($E283="","",IF($K283="Over 90",$H283,0))</f>
        <v/>
      </c>
      <c r="Q283" s="17">
        <f>IF($E283="","",IF($I283&gt;Settings!$B$4,"Yes","No"))</f>
        <v/>
      </c>
    </row>
    <row r="284">
      <c r="A284" s="10" t="n"/>
      <c r="B284" s="10" t="n"/>
      <c r="C284" s="6" t="n"/>
      <c r="D284" s="6" t="n"/>
      <c r="E284" s="16" t="n"/>
      <c r="F284" s="16" t="n"/>
      <c r="G284" s="10" t="n"/>
      <c r="H284" s="11">
        <f>IF($E284="","",$E284-N($F284))</f>
        <v/>
      </c>
      <c r="I284" s="17">
        <f>IF($E284="","",Settings!$B$3-$C284)</f>
        <v/>
      </c>
      <c r="J284" s="17">
        <f>IF($E284="","",MAX(0,Settings!$B$3-$D284))</f>
        <v/>
      </c>
      <c r="K284" s="17">
        <f>IF($E284="","",IF($J284=0,"Current",IF($J284&lt;=30,"1 to 30",IF($J284&lt;=60,"31 to 60",IF($J284&lt;=90,"61 to 90","Over 90")))))</f>
        <v/>
      </c>
      <c r="L284" s="11">
        <f>IF($E284="","",IF($K284="Current",$H284,0))</f>
        <v/>
      </c>
      <c r="M284" s="11">
        <f>IF($E284="","",IF($K284="1 to 30",$H284,0))</f>
        <v/>
      </c>
      <c r="N284" s="11">
        <f>IF($E284="","",IF($K284="31 to 60",$H284,0))</f>
        <v/>
      </c>
      <c r="O284" s="11">
        <f>IF($E284="","",IF($K284="61 to 90",$H284,0))</f>
        <v/>
      </c>
      <c r="P284" s="11">
        <f>IF($E284="","",IF($K284="Over 90",$H284,0))</f>
        <v/>
      </c>
      <c r="Q284" s="17">
        <f>IF($E284="","",IF($I284&gt;Settings!$B$4,"Yes","No"))</f>
        <v/>
      </c>
    </row>
    <row r="285">
      <c r="A285" s="10" t="n"/>
      <c r="B285" s="10" t="n"/>
      <c r="C285" s="6" t="n"/>
      <c r="D285" s="6" t="n"/>
      <c r="E285" s="16" t="n"/>
      <c r="F285" s="16" t="n"/>
      <c r="G285" s="10" t="n"/>
      <c r="H285" s="11">
        <f>IF($E285="","",$E285-N($F285))</f>
        <v/>
      </c>
      <c r="I285" s="17">
        <f>IF($E285="","",Settings!$B$3-$C285)</f>
        <v/>
      </c>
      <c r="J285" s="17">
        <f>IF($E285="","",MAX(0,Settings!$B$3-$D285))</f>
        <v/>
      </c>
      <c r="K285" s="17">
        <f>IF($E285="","",IF($J285=0,"Current",IF($J285&lt;=30,"1 to 30",IF($J285&lt;=60,"31 to 60",IF($J285&lt;=90,"61 to 90","Over 90")))))</f>
        <v/>
      </c>
      <c r="L285" s="11">
        <f>IF($E285="","",IF($K285="Current",$H285,0))</f>
        <v/>
      </c>
      <c r="M285" s="11">
        <f>IF($E285="","",IF($K285="1 to 30",$H285,0))</f>
        <v/>
      </c>
      <c r="N285" s="11">
        <f>IF($E285="","",IF($K285="31 to 60",$H285,0))</f>
        <v/>
      </c>
      <c r="O285" s="11">
        <f>IF($E285="","",IF($K285="61 to 90",$H285,0))</f>
        <v/>
      </c>
      <c r="P285" s="11">
        <f>IF($E285="","",IF($K285="Over 90",$H285,0))</f>
        <v/>
      </c>
      <c r="Q285" s="17">
        <f>IF($E285="","",IF($I285&gt;Settings!$B$4,"Yes","No"))</f>
        <v/>
      </c>
    </row>
    <row r="286">
      <c r="A286" s="10" t="n"/>
      <c r="B286" s="10" t="n"/>
      <c r="C286" s="6" t="n"/>
      <c r="D286" s="6" t="n"/>
      <c r="E286" s="16" t="n"/>
      <c r="F286" s="16" t="n"/>
      <c r="G286" s="10" t="n"/>
      <c r="H286" s="11">
        <f>IF($E286="","",$E286-N($F286))</f>
        <v/>
      </c>
      <c r="I286" s="17">
        <f>IF($E286="","",Settings!$B$3-$C286)</f>
        <v/>
      </c>
      <c r="J286" s="17">
        <f>IF($E286="","",MAX(0,Settings!$B$3-$D286))</f>
        <v/>
      </c>
      <c r="K286" s="17">
        <f>IF($E286="","",IF($J286=0,"Current",IF($J286&lt;=30,"1 to 30",IF($J286&lt;=60,"31 to 60",IF($J286&lt;=90,"61 to 90","Over 90")))))</f>
        <v/>
      </c>
      <c r="L286" s="11">
        <f>IF($E286="","",IF($K286="Current",$H286,0))</f>
        <v/>
      </c>
      <c r="M286" s="11">
        <f>IF($E286="","",IF($K286="1 to 30",$H286,0))</f>
        <v/>
      </c>
      <c r="N286" s="11">
        <f>IF($E286="","",IF($K286="31 to 60",$H286,0))</f>
        <v/>
      </c>
      <c r="O286" s="11">
        <f>IF($E286="","",IF($K286="61 to 90",$H286,0))</f>
        <v/>
      </c>
      <c r="P286" s="11">
        <f>IF($E286="","",IF($K286="Over 90",$H286,0))</f>
        <v/>
      </c>
      <c r="Q286" s="17">
        <f>IF($E286="","",IF($I286&gt;Settings!$B$4,"Yes","No"))</f>
        <v/>
      </c>
    </row>
    <row r="287">
      <c r="A287" s="10" t="n"/>
      <c r="B287" s="10" t="n"/>
      <c r="C287" s="6" t="n"/>
      <c r="D287" s="6" t="n"/>
      <c r="E287" s="16" t="n"/>
      <c r="F287" s="16" t="n"/>
      <c r="G287" s="10" t="n"/>
      <c r="H287" s="11">
        <f>IF($E287="","",$E287-N($F287))</f>
        <v/>
      </c>
      <c r="I287" s="17">
        <f>IF($E287="","",Settings!$B$3-$C287)</f>
        <v/>
      </c>
      <c r="J287" s="17">
        <f>IF($E287="","",MAX(0,Settings!$B$3-$D287))</f>
        <v/>
      </c>
      <c r="K287" s="17">
        <f>IF($E287="","",IF($J287=0,"Current",IF($J287&lt;=30,"1 to 30",IF($J287&lt;=60,"31 to 60",IF($J287&lt;=90,"61 to 90","Over 90")))))</f>
        <v/>
      </c>
      <c r="L287" s="11">
        <f>IF($E287="","",IF($K287="Current",$H287,0))</f>
        <v/>
      </c>
      <c r="M287" s="11">
        <f>IF($E287="","",IF($K287="1 to 30",$H287,0))</f>
        <v/>
      </c>
      <c r="N287" s="11">
        <f>IF($E287="","",IF($K287="31 to 60",$H287,0))</f>
        <v/>
      </c>
      <c r="O287" s="11">
        <f>IF($E287="","",IF($K287="61 to 90",$H287,0))</f>
        <v/>
      </c>
      <c r="P287" s="11">
        <f>IF($E287="","",IF($K287="Over 90",$H287,0))</f>
        <v/>
      </c>
      <c r="Q287" s="17">
        <f>IF($E287="","",IF($I287&gt;Settings!$B$4,"Yes","No"))</f>
        <v/>
      </c>
    </row>
    <row r="288">
      <c r="A288" s="10" t="n"/>
      <c r="B288" s="10" t="n"/>
      <c r="C288" s="6" t="n"/>
      <c r="D288" s="6" t="n"/>
      <c r="E288" s="16" t="n"/>
      <c r="F288" s="16" t="n"/>
      <c r="G288" s="10" t="n"/>
      <c r="H288" s="11">
        <f>IF($E288="","",$E288-N($F288))</f>
        <v/>
      </c>
      <c r="I288" s="17">
        <f>IF($E288="","",Settings!$B$3-$C288)</f>
        <v/>
      </c>
      <c r="J288" s="17">
        <f>IF($E288="","",MAX(0,Settings!$B$3-$D288))</f>
        <v/>
      </c>
      <c r="K288" s="17">
        <f>IF($E288="","",IF($J288=0,"Current",IF($J288&lt;=30,"1 to 30",IF($J288&lt;=60,"31 to 60",IF($J288&lt;=90,"61 to 90","Over 90")))))</f>
        <v/>
      </c>
      <c r="L288" s="11">
        <f>IF($E288="","",IF($K288="Current",$H288,0))</f>
        <v/>
      </c>
      <c r="M288" s="11">
        <f>IF($E288="","",IF($K288="1 to 30",$H288,0))</f>
        <v/>
      </c>
      <c r="N288" s="11">
        <f>IF($E288="","",IF($K288="31 to 60",$H288,0))</f>
        <v/>
      </c>
      <c r="O288" s="11">
        <f>IF($E288="","",IF($K288="61 to 90",$H288,0))</f>
        <v/>
      </c>
      <c r="P288" s="11">
        <f>IF($E288="","",IF($K288="Over 90",$H288,0))</f>
        <v/>
      </c>
      <c r="Q288" s="17">
        <f>IF($E288="","",IF($I288&gt;Settings!$B$4,"Yes","No"))</f>
        <v/>
      </c>
    </row>
    <row r="289">
      <c r="A289" s="10" t="n"/>
      <c r="B289" s="10" t="n"/>
      <c r="C289" s="6" t="n"/>
      <c r="D289" s="6" t="n"/>
      <c r="E289" s="16" t="n"/>
      <c r="F289" s="16" t="n"/>
      <c r="G289" s="10" t="n"/>
      <c r="H289" s="11">
        <f>IF($E289="","",$E289-N($F289))</f>
        <v/>
      </c>
      <c r="I289" s="17">
        <f>IF($E289="","",Settings!$B$3-$C289)</f>
        <v/>
      </c>
      <c r="J289" s="17">
        <f>IF($E289="","",MAX(0,Settings!$B$3-$D289))</f>
        <v/>
      </c>
      <c r="K289" s="17">
        <f>IF($E289="","",IF($J289=0,"Current",IF($J289&lt;=30,"1 to 30",IF($J289&lt;=60,"31 to 60",IF($J289&lt;=90,"61 to 90","Over 90")))))</f>
        <v/>
      </c>
      <c r="L289" s="11">
        <f>IF($E289="","",IF($K289="Current",$H289,0))</f>
        <v/>
      </c>
      <c r="M289" s="11">
        <f>IF($E289="","",IF($K289="1 to 30",$H289,0))</f>
        <v/>
      </c>
      <c r="N289" s="11">
        <f>IF($E289="","",IF($K289="31 to 60",$H289,0))</f>
        <v/>
      </c>
      <c r="O289" s="11">
        <f>IF($E289="","",IF($K289="61 to 90",$H289,0))</f>
        <v/>
      </c>
      <c r="P289" s="11">
        <f>IF($E289="","",IF($K289="Over 90",$H289,0))</f>
        <v/>
      </c>
      <c r="Q289" s="17">
        <f>IF($E289="","",IF($I289&gt;Settings!$B$4,"Yes","No"))</f>
        <v/>
      </c>
    </row>
    <row r="290">
      <c r="A290" s="10" t="n"/>
      <c r="B290" s="10" t="n"/>
      <c r="C290" s="6" t="n"/>
      <c r="D290" s="6" t="n"/>
      <c r="E290" s="16" t="n"/>
      <c r="F290" s="16" t="n"/>
      <c r="G290" s="10" t="n"/>
      <c r="H290" s="11">
        <f>IF($E290="","",$E290-N($F290))</f>
        <v/>
      </c>
      <c r="I290" s="17">
        <f>IF($E290="","",Settings!$B$3-$C290)</f>
        <v/>
      </c>
      <c r="J290" s="17">
        <f>IF($E290="","",MAX(0,Settings!$B$3-$D290))</f>
        <v/>
      </c>
      <c r="K290" s="17">
        <f>IF($E290="","",IF($J290=0,"Current",IF($J290&lt;=30,"1 to 30",IF($J290&lt;=60,"31 to 60",IF($J290&lt;=90,"61 to 90","Over 90")))))</f>
        <v/>
      </c>
      <c r="L290" s="11">
        <f>IF($E290="","",IF($K290="Current",$H290,0))</f>
        <v/>
      </c>
      <c r="M290" s="11">
        <f>IF($E290="","",IF($K290="1 to 30",$H290,0))</f>
        <v/>
      </c>
      <c r="N290" s="11">
        <f>IF($E290="","",IF($K290="31 to 60",$H290,0))</f>
        <v/>
      </c>
      <c r="O290" s="11">
        <f>IF($E290="","",IF($K290="61 to 90",$H290,0))</f>
        <v/>
      </c>
      <c r="P290" s="11">
        <f>IF($E290="","",IF($K290="Over 90",$H290,0))</f>
        <v/>
      </c>
      <c r="Q290" s="17">
        <f>IF($E290="","",IF($I290&gt;Settings!$B$4,"Yes","No"))</f>
        <v/>
      </c>
    </row>
    <row r="291">
      <c r="A291" s="10" t="n"/>
      <c r="B291" s="10" t="n"/>
      <c r="C291" s="6" t="n"/>
      <c r="D291" s="6" t="n"/>
      <c r="E291" s="16" t="n"/>
      <c r="F291" s="16" t="n"/>
      <c r="G291" s="10" t="n"/>
      <c r="H291" s="11">
        <f>IF($E291="","",$E291-N($F291))</f>
        <v/>
      </c>
      <c r="I291" s="17">
        <f>IF($E291="","",Settings!$B$3-$C291)</f>
        <v/>
      </c>
      <c r="J291" s="17">
        <f>IF($E291="","",MAX(0,Settings!$B$3-$D291))</f>
        <v/>
      </c>
      <c r="K291" s="17">
        <f>IF($E291="","",IF($J291=0,"Current",IF($J291&lt;=30,"1 to 30",IF($J291&lt;=60,"31 to 60",IF($J291&lt;=90,"61 to 90","Over 90")))))</f>
        <v/>
      </c>
      <c r="L291" s="11">
        <f>IF($E291="","",IF($K291="Current",$H291,0))</f>
        <v/>
      </c>
      <c r="M291" s="11">
        <f>IF($E291="","",IF($K291="1 to 30",$H291,0))</f>
        <v/>
      </c>
      <c r="N291" s="11">
        <f>IF($E291="","",IF($K291="31 to 60",$H291,0))</f>
        <v/>
      </c>
      <c r="O291" s="11">
        <f>IF($E291="","",IF($K291="61 to 90",$H291,0))</f>
        <v/>
      </c>
      <c r="P291" s="11">
        <f>IF($E291="","",IF($K291="Over 90",$H291,0))</f>
        <v/>
      </c>
      <c r="Q291" s="17">
        <f>IF($E291="","",IF($I291&gt;Settings!$B$4,"Yes","No"))</f>
        <v/>
      </c>
    </row>
    <row r="292">
      <c r="A292" s="10" t="n"/>
      <c r="B292" s="10" t="n"/>
      <c r="C292" s="6" t="n"/>
      <c r="D292" s="6" t="n"/>
      <c r="E292" s="16" t="n"/>
      <c r="F292" s="16" t="n"/>
      <c r="G292" s="10" t="n"/>
      <c r="H292" s="11">
        <f>IF($E292="","",$E292-N($F292))</f>
        <v/>
      </c>
      <c r="I292" s="17">
        <f>IF($E292="","",Settings!$B$3-$C292)</f>
        <v/>
      </c>
      <c r="J292" s="17">
        <f>IF($E292="","",MAX(0,Settings!$B$3-$D292))</f>
        <v/>
      </c>
      <c r="K292" s="17">
        <f>IF($E292="","",IF($J292=0,"Current",IF($J292&lt;=30,"1 to 30",IF($J292&lt;=60,"31 to 60",IF($J292&lt;=90,"61 to 90","Over 90")))))</f>
        <v/>
      </c>
      <c r="L292" s="11">
        <f>IF($E292="","",IF($K292="Current",$H292,0))</f>
        <v/>
      </c>
      <c r="M292" s="11">
        <f>IF($E292="","",IF($K292="1 to 30",$H292,0))</f>
        <v/>
      </c>
      <c r="N292" s="11">
        <f>IF($E292="","",IF($K292="31 to 60",$H292,0))</f>
        <v/>
      </c>
      <c r="O292" s="11">
        <f>IF($E292="","",IF($K292="61 to 90",$H292,0))</f>
        <v/>
      </c>
      <c r="P292" s="11">
        <f>IF($E292="","",IF($K292="Over 90",$H292,0))</f>
        <v/>
      </c>
      <c r="Q292" s="17">
        <f>IF($E292="","",IF($I292&gt;Settings!$B$4,"Yes","No"))</f>
        <v/>
      </c>
    </row>
    <row r="293">
      <c r="A293" s="10" t="n"/>
      <c r="B293" s="10" t="n"/>
      <c r="C293" s="6" t="n"/>
      <c r="D293" s="6" t="n"/>
      <c r="E293" s="16" t="n"/>
      <c r="F293" s="16" t="n"/>
      <c r="G293" s="10" t="n"/>
      <c r="H293" s="11">
        <f>IF($E293="","",$E293-N($F293))</f>
        <v/>
      </c>
      <c r="I293" s="17">
        <f>IF($E293="","",Settings!$B$3-$C293)</f>
        <v/>
      </c>
      <c r="J293" s="17">
        <f>IF($E293="","",MAX(0,Settings!$B$3-$D293))</f>
        <v/>
      </c>
      <c r="K293" s="17">
        <f>IF($E293="","",IF($J293=0,"Current",IF($J293&lt;=30,"1 to 30",IF($J293&lt;=60,"31 to 60",IF($J293&lt;=90,"61 to 90","Over 90")))))</f>
        <v/>
      </c>
      <c r="L293" s="11">
        <f>IF($E293="","",IF($K293="Current",$H293,0))</f>
        <v/>
      </c>
      <c r="M293" s="11">
        <f>IF($E293="","",IF($K293="1 to 30",$H293,0))</f>
        <v/>
      </c>
      <c r="N293" s="11">
        <f>IF($E293="","",IF($K293="31 to 60",$H293,0))</f>
        <v/>
      </c>
      <c r="O293" s="11">
        <f>IF($E293="","",IF($K293="61 to 90",$H293,0))</f>
        <v/>
      </c>
      <c r="P293" s="11">
        <f>IF($E293="","",IF($K293="Over 90",$H293,0))</f>
        <v/>
      </c>
      <c r="Q293" s="17">
        <f>IF($E293="","",IF($I293&gt;Settings!$B$4,"Yes","No"))</f>
        <v/>
      </c>
    </row>
    <row r="294">
      <c r="A294" s="10" t="n"/>
      <c r="B294" s="10" t="n"/>
      <c r="C294" s="6" t="n"/>
      <c r="D294" s="6" t="n"/>
      <c r="E294" s="16" t="n"/>
      <c r="F294" s="16" t="n"/>
      <c r="G294" s="10" t="n"/>
      <c r="H294" s="11">
        <f>IF($E294="","",$E294-N($F294))</f>
        <v/>
      </c>
      <c r="I294" s="17">
        <f>IF($E294="","",Settings!$B$3-$C294)</f>
        <v/>
      </c>
      <c r="J294" s="17">
        <f>IF($E294="","",MAX(0,Settings!$B$3-$D294))</f>
        <v/>
      </c>
      <c r="K294" s="17">
        <f>IF($E294="","",IF($J294=0,"Current",IF($J294&lt;=30,"1 to 30",IF($J294&lt;=60,"31 to 60",IF($J294&lt;=90,"61 to 90","Over 90")))))</f>
        <v/>
      </c>
      <c r="L294" s="11">
        <f>IF($E294="","",IF($K294="Current",$H294,0))</f>
        <v/>
      </c>
      <c r="M294" s="11">
        <f>IF($E294="","",IF($K294="1 to 30",$H294,0))</f>
        <v/>
      </c>
      <c r="N294" s="11">
        <f>IF($E294="","",IF($K294="31 to 60",$H294,0))</f>
        <v/>
      </c>
      <c r="O294" s="11">
        <f>IF($E294="","",IF($K294="61 to 90",$H294,0))</f>
        <v/>
      </c>
      <c r="P294" s="11">
        <f>IF($E294="","",IF($K294="Over 90",$H294,0))</f>
        <v/>
      </c>
      <c r="Q294" s="17">
        <f>IF($E294="","",IF($I294&gt;Settings!$B$4,"Yes","No"))</f>
        <v/>
      </c>
    </row>
    <row r="295">
      <c r="A295" s="10" t="n"/>
      <c r="B295" s="10" t="n"/>
      <c r="C295" s="6" t="n"/>
      <c r="D295" s="6" t="n"/>
      <c r="E295" s="16" t="n"/>
      <c r="F295" s="16" t="n"/>
      <c r="G295" s="10" t="n"/>
      <c r="H295" s="11">
        <f>IF($E295="","",$E295-N($F295))</f>
        <v/>
      </c>
      <c r="I295" s="17">
        <f>IF($E295="","",Settings!$B$3-$C295)</f>
        <v/>
      </c>
      <c r="J295" s="17">
        <f>IF($E295="","",MAX(0,Settings!$B$3-$D295))</f>
        <v/>
      </c>
      <c r="K295" s="17">
        <f>IF($E295="","",IF($J295=0,"Current",IF($J295&lt;=30,"1 to 30",IF($J295&lt;=60,"31 to 60",IF($J295&lt;=90,"61 to 90","Over 90")))))</f>
        <v/>
      </c>
      <c r="L295" s="11">
        <f>IF($E295="","",IF($K295="Current",$H295,0))</f>
        <v/>
      </c>
      <c r="M295" s="11">
        <f>IF($E295="","",IF($K295="1 to 30",$H295,0))</f>
        <v/>
      </c>
      <c r="N295" s="11">
        <f>IF($E295="","",IF($K295="31 to 60",$H295,0))</f>
        <v/>
      </c>
      <c r="O295" s="11">
        <f>IF($E295="","",IF($K295="61 to 90",$H295,0))</f>
        <v/>
      </c>
      <c r="P295" s="11">
        <f>IF($E295="","",IF($K295="Over 90",$H295,0))</f>
        <v/>
      </c>
      <c r="Q295" s="17">
        <f>IF($E295="","",IF($I295&gt;Settings!$B$4,"Yes","No"))</f>
        <v/>
      </c>
    </row>
    <row r="296">
      <c r="A296" s="10" t="n"/>
      <c r="B296" s="10" t="n"/>
      <c r="C296" s="6" t="n"/>
      <c r="D296" s="6" t="n"/>
      <c r="E296" s="16" t="n"/>
      <c r="F296" s="16" t="n"/>
      <c r="G296" s="10" t="n"/>
      <c r="H296" s="11">
        <f>IF($E296="","",$E296-N($F296))</f>
        <v/>
      </c>
      <c r="I296" s="17">
        <f>IF($E296="","",Settings!$B$3-$C296)</f>
        <v/>
      </c>
      <c r="J296" s="17">
        <f>IF($E296="","",MAX(0,Settings!$B$3-$D296))</f>
        <v/>
      </c>
      <c r="K296" s="17">
        <f>IF($E296="","",IF($J296=0,"Current",IF($J296&lt;=30,"1 to 30",IF($J296&lt;=60,"31 to 60",IF($J296&lt;=90,"61 to 90","Over 90")))))</f>
        <v/>
      </c>
      <c r="L296" s="11">
        <f>IF($E296="","",IF($K296="Current",$H296,0))</f>
        <v/>
      </c>
      <c r="M296" s="11">
        <f>IF($E296="","",IF($K296="1 to 30",$H296,0))</f>
        <v/>
      </c>
      <c r="N296" s="11">
        <f>IF($E296="","",IF($K296="31 to 60",$H296,0))</f>
        <v/>
      </c>
      <c r="O296" s="11">
        <f>IF($E296="","",IF($K296="61 to 90",$H296,0))</f>
        <v/>
      </c>
      <c r="P296" s="11">
        <f>IF($E296="","",IF($K296="Over 90",$H296,0))</f>
        <v/>
      </c>
      <c r="Q296" s="17">
        <f>IF($E296="","",IF($I296&gt;Settings!$B$4,"Yes","No"))</f>
        <v/>
      </c>
    </row>
    <row r="297">
      <c r="A297" s="10" t="n"/>
      <c r="B297" s="10" t="n"/>
      <c r="C297" s="6" t="n"/>
      <c r="D297" s="6" t="n"/>
      <c r="E297" s="16" t="n"/>
      <c r="F297" s="16" t="n"/>
      <c r="G297" s="10" t="n"/>
      <c r="H297" s="11">
        <f>IF($E297="","",$E297-N($F297))</f>
        <v/>
      </c>
      <c r="I297" s="17">
        <f>IF($E297="","",Settings!$B$3-$C297)</f>
        <v/>
      </c>
      <c r="J297" s="17">
        <f>IF($E297="","",MAX(0,Settings!$B$3-$D297))</f>
        <v/>
      </c>
      <c r="K297" s="17">
        <f>IF($E297="","",IF($J297=0,"Current",IF($J297&lt;=30,"1 to 30",IF($J297&lt;=60,"31 to 60",IF($J297&lt;=90,"61 to 90","Over 90")))))</f>
        <v/>
      </c>
      <c r="L297" s="11">
        <f>IF($E297="","",IF($K297="Current",$H297,0))</f>
        <v/>
      </c>
      <c r="M297" s="11">
        <f>IF($E297="","",IF($K297="1 to 30",$H297,0))</f>
        <v/>
      </c>
      <c r="N297" s="11">
        <f>IF($E297="","",IF($K297="31 to 60",$H297,0))</f>
        <v/>
      </c>
      <c r="O297" s="11">
        <f>IF($E297="","",IF($K297="61 to 90",$H297,0))</f>
        <v/>
      </c>
      <c r="P297" s="11">
        <f>IF($E297="","",IF($K297="Over 90",$H297,0))</f>
        <v/>
      </c>
      <c r="Q297" s="17">
        <f>IF($E297="","",IF($I297&gt;Settings!$B$4,"Yes","No"))</f>
        <v/>
      </c>
    </row>
    <row r="298">
      <c r="A298" s="10" t="n"/>
      <c r="B298" s="10" t="n"/>
      <c r="C298" s="6" t="n"/>
      <c r="D298" s="6" t="n"/>
      <c r="E298" s="16" t="n"/>
      <c r="F298" s="16" t="n"/>
      <c r="G298" s="10" t="n"/>
      <c r="H298" s="11">
        <f>IF($E298="","",$E298-N($F298))</f>
        <v/>
      </c>
      <c r="I298" s="17">
        <f>IF($E298="","",Settings!$B$3-$C298)</f>
        <v/>
      </c>
      <c r="J298" s="17">
        <f>IF($E298="","",MAX(0,Settings!$B$3-$D298))</f>
        <v/>
      </c>
      <c r="K298" s="17">
        <f>IF($E298="","",IF($J298=0,"Current",IF($J298&lt;=30,"1 to 30",IF($J298&lt;=60,"31 to 60",IF($J298&lt;=90,"61 to 90","Over 90")))))</f>
        <v/>
      </c>
      <c r="L298" s="11">
        <f>IF($E298="","",IF($K298="Current",$H298,0))</f>
        <v/>
      </c>
      <c r="M298" s="11">
        <f>IF($E298="","",IF($K298="1 to 30",$H298,0))</f>
        <v/>
      </c>
      <c r="N298" s="11">
        <f>IF($E298="","",IF($K298="31 to 60",$H298,0))</f>
        <v/>
      </c>
      <c r="O298" s="11">
        <f>IF($E298="","",IF($K298="61 to 90",$H298,0))</f>
        <v/>
      </c>
      <c r="P298" s="11">
        <f>IF($E298="","",IF($K298="Over 90",$H298,0))</f>
        <v/>
      </c>
      <c r="Q298" s="17">
        <f>IF($E298="","",IF($I298&gt;Settings!$B$4,"Yes","No"))</f>
        <v/>
      </c>
    </row>
    <row r="299">
      <c r="A299" s="10" t="n"/>
      <c r="B299" s="10" t="n"/>
      <c r="C299" s="6" t="n"/>
      <c r="D299" s="6" t="n"/>
      <c r="E299" s="16" t="n"/>
      <c r="F299" s="16" t="n"/>
      <c r="G299" s="10" t="n"/>
      <c r="H299" s="11">
        <f>IF($E299="","",$E299-N($F299))</f>
        <v/>
      </c>
      <c r="I299" s="17">
        <f>IF($E299="","",Settings!$B$3-$C299)</f>
        <v/>
      </c>
      <c r="J299" s="17">
        <f>IF($E299="","",MAX(0,Settings!$B$3-$D299))</f>
        <v/>
      </c>
      <c r="K299" s="17">
        <f>IF($E299="","",IF($J299=0,"Current",IF($J299&lt;=30,"1 to 30",IF($J299&lt;=60,"31 to 60",IF($J299&lt;=90,"61 to 90","Over 90")))))</f>
        <v/>
      </c>
      <c r="L299" s="11">
        <f>IF($E299="","",IF($K299="Current",$H299,0))</f>
        <v/>
      </c>
      <c r="M299" s="11">
        <f>IF($E299="","",IF($K299="1 to 30",$H299,0))</f>
        <v/>
      </c>
      <c r="N299" s="11">
        <f>IF($E299="","",IF($K299="31 to 60",$H299,0))</f>
        <v/>
      </c>
      <c r="O299" s="11">
        <f>IF($E299="","",IF($K299="61 to 90",$H299,0))</f>
        <v/>
      </c>
      <c r="P299" s="11">
        <f>IF($E299="","",IF($K299="Over 90",$H299,0))</f>
        <v/>
      </c>
      <c r="Q299" s="17">
        <f>IF($E299="","",IF($I299&gt;Settings!$B$4,"Yes","No"))</f>
        <v/>
      </c>
    </row>
    <row r="300">
      <c r="A300" s="10" t="n"/>
      <c r="B300" s="10" t="n"/>
      <c r="C300" s="6" t="n"/>
      <c r="D300" s="6" t="n"/>
      <c r="E300" s="16" t="n"/>
      <c r="F300" s="16" t="n"/>
      <c r="G300" s="10" t="n"/>
      <c r="H300" s="11">
        <f>IF($E300="","",$E300-N($F300))</f>
        <v/>
      </c>
      <c r="I300" s="17">
        <f>IF($E300="","",Settings!$B$3-$C300)</f>
        <v/>
      </c>
      <c r="J300" s="17">
        <f>IF($E300="","",MAX(0,Settings!$B$3-$D300))</f>
        <v/>
      </c>
      <c r="K300" s="17">
        <f>IF($E300="","",IF($J300=0,"Current",IF($J300&lt;=30,"1 to 30",IF($J300&lt;=60,"31 to 60",IF($J300&lt;=90,"61 to 90","Over 90")))))</f>
        <v/>
      </c>
      <c r="L300" s="11">
        <f>IF($E300="","",IF($K300="Current",$H300,0))</f>
        <v/>
      </c>
      <c r="M300" s="11">
        <f>IF($E300="","",IF($K300="1 to 30",$H300,0))</f>
        <v/>
      </c>
      <c r="N300" s="11">
        <f>IF($E300="","",IF($K300="31 to 60",$H300,0))</f>
        <v/>
      </c>
      <c r="O300" s="11">
        <f>IF($E300="","",IF($K300="61 to 90",$H300,0))</f>
        <v/>
      </c>
      <c r="P300" s="11">
        <f>IF($E300="","",IF($K300="Over 90",$H300,0))</f>
        <v/>
      </c>
      <c r="Q300" s="17">
        <f>IF($E300="","",IF($I300&gt;Settings!$B$4,"Yes","No"))</f>
        <v/>
      </c>
    </row>
    <row r="301">
      <c r="A301" s="10" t="n"/>
      <c r="B301" s="10" t="n"/>
      <c r="C301" s="6" t="n"/>
      <c r="D301" s="6" t="n"/>
      <c r="E301" s="16" t="n"/>
      <c r="F301" s="16" t="n"/>
      <c r="G301" s="10" t="n"/>
      <c r="H301" s="11">
        <f>IF($E301="","",$E301-N($F301))</f>
        <v/>
      </c>
      <c r="I301" s="17">
        <f>IF($E301="","",Settings!$B$3-$C301)</f>
        <v/>
      </c>
      <c r="J301" s="17">
        <f>IF($E301="","",MAX(0,Settings!$B$3-$D301))</f>
        <v/>
      </c>
      <c r="K301" s="17">
        <f>IF($E301="","",IF($J301=0,"Current",IF($J301&lt;=30,"1 to 30",IF($J301&lt;=60,"31 to 60",IF($J301&lt;=90,"61 to 90","Over 90")))))</f>
        <v/>
      </c>
      <c r="L301" s="11">
        <f>IF($E301="","",IF($K301="Current",$H301,0))</f>
        <v/>
      </c>
      <c r="M301" s="11">
        <f>IF($E301="","",IF($K301="1 to 30",$H301,0))</f>
        <v/>
      </c>
      <c r="N301" s="11">
        <f>IF($E301="","",IF($K301="31 to 60",$H301,0))</f>
        <v/>
      </c>
      <c r="O301" s="11">
        <f>IF($E301="","",IF($K301="61 to 90",$H301,0))</f>
        <v/>
      </c>
      <c r="P301" s="11">
        <f>IF($E301="","",IF($K301="Over 90",$H301,0))</f>
        <v/>
      </c>
      <c r="Q301" s="17">
        <f>IF($E301="","",IF($I301&gt;Settings!$B$4,"Yes","No"))</f>
        <v/>
      </c>
    </row>
    <row r="302">
      <c r="A302" s="10" t="n"/>
      <c r="B302" s="10" t="n"/>
      <c r="C302" s="6" t="n"/>
      <c r="D302" s="6" t="n"/>
      <c r="E302" s="16" t="n"/>
      <c r="F302" s="16" t="n"/>
      <c r="G302" s="10" t="n"/>
      <c r="H302" s="11">
        <f>IF($E302="","",$E302-N($F302))</f>
        <v/>
      </c>
      <c r="I302" s="17">
        <f>IF($E302="","",Settings!$B$3-$C302)</f>
        <v/>
      </c>
      <c r="J302" s="17">
        <f>IF($E302="","",MAX(0,Settings!$B$3-$D302))</f>
        <v/>
      </c>
      <c r="K302" s="17">
        <f>IF($E302="","",IF($J302=0,"Current",IF($J302&lt;=30,"1 to 30",IF($J302&lt;=60,"31 to 60",IF($J302&lt;=90,"61 to 90","Over 90")))))</f>
        <v/>
      </c>
      <c r="L302" s="11">
        <f>IF($E302="","",IF($K302="Current",$H302,0))</f>
        <v/>
      </c>
      <c r="M302" s="11">
        <f>IF($E302="","",IF($K302="1 to 30",$H302,0))</f>
        <v/>
      </c>
      <c r="N302" s="11">
        <f>IF($E302="","",IF($K302="31 to 60",$H302,0))</f>
        <v/>
      </c>
      <c r="O302" s="11">
        <f>IF($E302="","",IF($K302="61 to 90",$H302,0))</f>
        <v/>
      </c>
      <c r="P302" s="11">
        <f>IF($E302="","",IF($K302="Over 90",$H302,0))</f>
        <v/>
      </c>
      <c r="Q302" s="17">
        <f>IF($E302="","",IF($I302&gt;Settings!$B$4,"Yes","No"))</f>
        <v/>
      </c>
    </row>
    <row r="303">
      <c r="A303" s="10" t="n"/>
      <c r="B303" s="10" t="n"/>
      <c r="C303" s="6" t="n"/>
      <c r="D303" s="6" t="n"/>
      <c r="E303" s="16" t="n"/>
      <c r="F303" s="16" t="n"/>
      <c r="G303" s="10" t="n"/>
      <c r="H303" s="11">
        <f>IF($E303="","",$E303-N($F303))</f>
        <v/>
      </c>
      <c r="I303" s="17">
        <f>IF($E303="","",Settings!$B$3-$C303)</f>
        <v/>
      </c>
      <c r="J303" s="17">
        <f>IF($E303="","",MAX(0,Settings!$B$3-$D303))</f>
        <v/>
      </c>
      <c r="K303" s="17">
        <f>IF($E303="","",IF($J303=0,"Current",IF($J303&lt;=30,"1 to 30",IF($J303&lt;=60,"31 to 60",IF($J303&lt;=90,"61 to 90","Over 90")))))</f>
        <v/>
      </c>
      <c r="L303" s="11">
        <f>IF($E303="","",IF($K303="Current",$H303,0))</f>
        <v/>
      </c>
      <c r="M303" s="11">
        <f>IF($E303="","",IF($K303="1 to 30",$H303,0))</f>
        <v/>
      </c>
      <c r="N303" s="11">
        <f>IF($E303="","",IF($K303="31 to 60",$H303,0))</f>
        <v/>
      </c>
      <c r="O303" s="11">
        <f>IF($E303="","",IF($K303="61 to 90",$H303,0))</f>
        <v/>
      </c>
      <c r="P303" s="11">
        <f>IF($E303="","",IF($K303="Over 90",$H303,0))</f>
        <v/>
      </c>
      <c r="Q303" s="17">
        <f>IF($E303="","",IF($I303&gt;Settings!$B$4,"Yes","No"))</f>
        <v/>
      </c>
    </row>
    <row r="304">
      <c r="A304" s="10" t="n"/>
      <c r="B304" s="10" t="n"/>
      <c r="C304" s="6" t="n"/>
      <c r="D304" s="6" t="n"/>
      <c r="E304" s="16" t="n"/>
      <c r="F304" s="16" t="n"/>
      <c r="G304" s="10" t="n"/>
      <c r="H304" s="11">
        <f>IF($E304="","",$E304-N($F304))</f>
        <v/>
      </c>
      <c r="I304" s="17">
        <f>IF($E304="","",Settings!$B$3-$C304)</f>
        <v/>
      </c>
      <c r="J304" s="17">
        <f>IF($E304="","",MAX(0,Settings!$B$3-$D304))</f>
        <v/>
      </c>
      <c r="K304" s="17">
        <f>IF($E304="","",IF($J304=0,"Current",IF($J304&lt;=30,"1 to 30",IF($J304&lt;=60,"31 to 60",IF($J304&lt;=90,"61 to 90","Over 90")))))</f>
        <v/>
      </c>
      <c r="L304" s="11">
        <f>IF($E304="","",IF($K304="Current",$H304,0))</f>
        <v/>
      </c>
      <c r="M304" s="11">
        <f>IF($E304="","",IF($K304="1 to 30",$H304,0))</f>
        <v/>
      </c>
      <c r="N304" s="11">
        <f>IF($E304="","",IF($K304="31 to 60",$H304,0))</f>
        <v/>
      </c>
      <c r="O304" s="11">
        <f>IF($E304="","",IF($K304="61 to 90",$H304,0))</f>
        <v/>
      </c>
      <c r="P304" s="11">
        <f>IF($E304="","",IF($K304="Over 90",$H304,0))</f>
        <v/>
      </c>
      <c r="Q304" s="17">
        <f>IF($E304="","",IF($I304&gt;Settings!$B$4,"Yes","No"))</f>
        <v/>
      </c>
    </row>
    <row r="305">
      <c r="A305" s="10" t="n"/>
      <c r="B305" s="10" t="n"/>
      <c r="C305" s="6" t="n"/>
      <c r="D305" s="6" t="n"/>
      <c r="E305" s="16" t="n"/>
      <c r="F305" s="16" t="n"/>
      <c r="G305" s="10" t="n"/>
      <c r="H305" s="11">
        <f>IF($E305="","",$E305-N($F305))</f>
        <v/>
      </c>
      <c r="I305" s="17">
        <f>IF($E305="","",Settings!$B$3-$C305)</f>
        <v/>
      </c>
      <c r="J305" s="17">
        <f>IF($E305="","",MAX(0,Settings!$B$3-$D305))</f>
        <v/>
      </c>
      <c r="K305" s="17">
        <f>IF($E305="","",IF($J305=0,"Current",IF($J305&lt;=30,"1 to 30",IF($J305&lt;=60,"31 to 60",IF($J305&lt;=90,"61 to 90","Over 90")))))</f>
        <v/>
      </c>
      <c r="L305" s="11">
        <f>IF($E305="","",IF($K305="Current",$H305,0))</f>
        <v/>
      </c>
      <c r="M305" s="11">
        <f>IF($E305="","",IF($K305="1 to 30",$H305,0))</f>
        <v/>
      </c>
      <c r="N305" s="11">
        <f>IF($E305="","",IF($K305="31 to 60",$H305,0))</f>
        <v/>
      </c>
      <c r="O305" s="11">
        <f>IF($E305="","",IF($K305="61 to 90",$H305,0))</f>
        <v/>
      </c>
      <c r="P305" s="11">
        <f>IF($E305="","",IF($K305="Over 90",$H305,0))</f>
        <v/>
      </c>
      <c r="Q305" s="17">
        <f>IF($E305="","",IF($I305&gt;Settings!$B$4,"Yes","No"))</f>
        <v/>
      </c>
    </row>
    <row r="306">
      <c r="A306" s="5" t="inlineStr">
        <is>
          <t>Total</t>
        </is>
      </c>
      <c r="E306" s="13">
        <f>SUM(E6:E305)</f>
        <v/>
      </c>
      <c r="F306" s="13">
        <f>SUM(F6:F305)</f>
        <v/>
      </c>
      <c r="H306" s="13">
        <f>SUM(H6:H305)</f>
        <v/>
      </c>
      <c r="L306" s="13">
        <f>SUM(L6:L305)</f>
        <v/>
      </c>
      <c r="M306" s="13">
        <f>SUM(M6:M305)</f>
        <v/>
      </c>
      <c r="N306" s="13">
        <f>SUM(N6:N305)</f>
        <v/>
      </c>
      <c r="O306" s="13">
        <f>SUM(O6:O305)</f>
        <v/>
      </c>
      <c r="P306" s="13">
        <f>SUM(P6:P305)</f>
        <v/>
      </c>
    </row>
  </sheetData>
  <conditionalFormatting sqref="Q6:Q305">
    <cfRule type="expression" priority="1" dxfId="0">
      <formula>$Q6="Yes"</formula>
    </cfRule>
  </conditionalFormatting>
  <conditionalFormatting sqref="P6:P305">
    <cfRule type="expression" priority="2" dxfId="0">
      <formula>AND(ISNUMBER($P6),$P6&gt;0)</formula>
    </cfRule>
  </conditionalFormatting>
  <dataValidations count="1">
    <dataValidation sqref="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G223 G224 G225 G226 G227 G228 G229 G230 G231 G232 G233 G234 G235 G236 G237 G238 G239 G240 G241 G242 G243 G244 G245 G246 G247 G248 G249 G250 G251 G252 G253 G254 G255 G256 G257 G258 G259 G260 G261 G262 G263 G264 G265 G266 G267 G268 G269 G270 G271 G272 G273 G274 G275 G276 G277 G278 G279 G280 G281 G282 G283 G284 G285 G286 G287 G288 G289 G290 G291 G292 G293 G294 G295 G296 G297 G298 G299 G300 G301 G302 G303 G304 G305" showDropDown="0" showInputMessage="0" showErrorMessage="0" allowBlank="1" type="list">
      <formula1>"Y"</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2026-09-23T14:52:15Z</dcterms:created>
  <dcterms:modified xsi:type="dcterms:W3CDTF">2026-09-23T14:52:15Z</dcterms:modified>
</cp:coreProperties>
</file>